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1.bin" ContentType="application/vnd.ms-office.activeX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.xml" ContentType="application/vnd.ms-office.activeX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 codeName="{B7FE6334-C1A2-E50D-BD3D-5F4D41BBC2E3}"/>
  <workbookPr codeName="DieseArbeitsmappe" defaultThemeVersion="124226"/>
  <bookViews>
    <workbookView xWindow="0" yWindow="0" windowWidth="15360" windowHeight="8190" tabRatio="602" activeTab="1"/>
  </bookViews>
  <sheets>
    <sheet name="64er Feld" sheetId="10" r:id="rId1"/>
    <sheet name="32er Feld" sheetId="3" r:id="rId2"/>
    <sheet name="Namen" sheetId="9" r:id="rId3"/>
    <sheet name="Sieger 32er" sheetId="4" r:id="rId4"/>
    <sheet name="Sieger 64" sheetId="2" r:id="rId5"/>
  </sheets>
  <definedNames/>
  <calcPr calcId="125725"/>
</workbook>
</file>

<file path=xl/sharedStrings.xml><?xml version="1.0" encoding="utf-8"?>
<sst xmlns="http://schemas.openxmlformats.org/spreadsheetml/2006/main" count="366" uniqueCount="146">
  <si>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</si>
  <si>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</si>
  <si>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</si>
  <si>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</si>
  <si>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</si>
  <si>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</si>
  <si>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</si>
  <si>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</si>
  <si>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</si>
  <si>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</si>
  <si>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</si>
  <si>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</si>
  <si>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</si>
  <si>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</si>
  <si>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</si>
  <si>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Leitung: </t>
  </si>
  <si>
    <t>Specials: ab HS 171, HF 100, BF, LD 19</t>
  </si>
  <si>
    <t xml:space="preserve">Viertelfinale </t>
  </si>
  <si>
    <t>Modus:</t>
  </si>
  <si>
    <t>Klaus</t>
  </si>
  <si>
    <t>Jörg</t>
  </si>
  <si>
    <t>Marc</t>
  </si>
  <si>
    <t>Andreas W.</t>
  </si>
  <si>
    <t>Andreas S.</t>
  </si>
  <si>
    <t>Hermann</t>
  </si>
  <si>
    <t>Karol</t>
  </si>
  <si>
    <t>Frank B.</t>
  </si>
  <si>
    <t>Frank G.</t>
  </si>
  <si>
    <t>Alex</t>
  </si>
  <si>
    <t>Buschi</t>
  </si>
  <si>
    <t>Niklas</t>
  </si>
  <si>
    <t>Björn</t>
  </si>
  <si>
    <t>Nils</t>
  </si>
  <si>
    <t>Chris</t>
  </si>
  <si>
    <t>Peter</t>
  </si>
  <si>
    <t>Horst</t>
  </si>
  <si>
    <t>Uwe</t>
  </si>
  <si>
    <t>Olli</t>
  </si>
  <si>
    <t>Lars</t>
  </si>
  <si>
    <t>Lutz</t>
  </si>
  <si>
    <t>Erwin</t>
  </si>
  <si>
    <t>Mike</t>
  </si>
  <si>
    <t>Ingo</t>
  </si>
  <si>
    <t>Otto</t>
  </si>
  <si>
    <t>Ludwig</t>
  </si>
  <si>
    <t>Heinz</t>
  </si>
  <si>
    <t>Günther</t>
  </si>
  <si>
    <t>Holger</t>
  </si>
  <si>
    <t>Martin</t>
  </si>
  <si>
    <t>Harald</t>
  </si>
  <si>
    <t>Jan</t>
  </si>
  <si>
    <t>4.</t>
  </si>
  <si>
    <t>5.</t>
  </si>
  <si>
    <t>7.</t>
  </si>
  <si>
    <t>9.</t>
  </si>
  <si>
    <t>13.</t>
  </si>
  <si>
    <t>17.</t>
  </si>
  <si>
    <t>25.</t>
  </si>
  <si>
    <t>Florian</t>
  </si>
  <si>
    <t>:</t>
  </si>
  <si>
    <t>Achtelfinale</t>
  </si>
  <si>
    <t>Platz 33 - 48</t>
  </si>
  <si>
    <t>Platz 49 - 64</t>
  </si>
  <si>
    <t>HR 1+2  BO 3 ab HR3 BO 5  VR BO 3</t>
  </si>
  <si>
    <t>HR 1-3 BO 3 ab AF BO 5  VR BO 3</t>
  </si>
  <si>
    <t>HR 1 BO 3 ab HR2 BO 5  VR BO 3</t>
  </si>
  <si>
    <t>HR 1+2  BO 3 ab HR3 BO 5  VR ab Pos.9 BO 5</t>
  </si>
  <si>
    <t>Teilnehmer :</t>
  </si>
  <si>
    <t>1.</t>
  </si>
  <si>
    <t>2.</t>
  </si>
  <si>
    <t>3.</t>
  </si>
  <si>
    <t>33.</t>
  </si>
  <si>
    <t>49.</t>
  </si>
  <si>
    <t>64.</t>
  </si>
  <si>
    <t>Alexander</t>
  </si>
  <si>
    <t>Andreas</t>
  </si>
  <si>
    <t>Anton</t>
  </si>
  <si>
    <t>Ben</t>
  </si>
  <si>
    <t>Benjamin</t>
  </si>
  <si>
    <t>Daniel</t>
  </si>
  <si>
    <t>David</t>
  </si>
  <si>
    <t>Elias</t>
  </si>
  <si>
    <t>Emil</t>
  </si>
  <si>
    <t>Fabian</t>
  </si>
  <si>
    <t>Felix</t>
  </si>
  <si>
    <t>Jakob</t>
  </si>
  <si>
    <t>Jonas</t>
  </si>
  <si>
    <t>Julian</t>
  </si>
  <si>
    <t>Leon</t>
  </si>
  <si>
    <t>Levi</t>
  </si>
  <si>
    <t>Liam</t>
  </si>
  <si>
    <t>Linus</t>
  </si>
  <si>
    <t>Louis</t>
  </si>
  <si>
    <t>Luan</t>
  </si>
  <si>
    <t>Luis</t>
  </si>
  <si>
    <t>Lukas</t>
  </si>
  <si>
    <t>Manuel</t>
  </si>
  <si>
    <t>Marcel</t>
  </si>
  <si>
    <t>Markus</t>
  </si>
  <si>
    <t>Matteo</t>
  </si>
  <si>
    <t>Maximilian</t>
  </si>
  <si>
    <t>Michael</t>
  </si>
  <si>
    <t>Titten</t>
  </si>
  <si>
    <t>Datum:</t>
  </si>
  <si>
    <t>Beginn:    19:30 Uhr</t>
  </si>
  <si>
    <t>Ende :</t>
  </si>
  <si>
    <t>Amelie</t>
  </si>
  <si>
    <t>Anna</t>
  </si>
  <si>
    <t>Charlotte</t>
  </si>
  <si>
    <t>Clara</t>
  </si>
  <si>
    <t>Ella</t>
  </si>
  <si>
    <t>Emilia</t>
  </si>
  <si>
    <t>Emily</t>
  </si>
  <si>
    <t>Emma</t>
  </si>
  <si>
    <t>Frieda</t>
  </si>
  <si>
    <t>Greta</t>
  </si>
  <si>
    <t>Hannah</t>
  </si>
  <si>
    <t>Ida</t>
  </si>
  <si>
    <t>Johanna</t>
  </si>
  <si>
    <t>Lara</t>
  </si>
  <si>
    <t>Laura</t>
  </si>
  <si>
    <t>Lea</t>
  </si>
  <si>
    <t>Lena</t>
  </si>
  <si>
    <t>Leni</t>
  </si>
  <si>
    <t>Leonie</t>
  </si>
  <si>
    <t>Lia</t>
  </si>
  <si>
    <t>Lilly</t>
  </si>
  <si>
    <t>Lina</t>
  </si>
  <si>
    <t>Lotta</t>
  </si>
  <si>
    <t>Luisa</t>
  </si>
  <si>
    <t>Maja</t>
  </si>
  <si>
    <t>Marie</t>
  </si>
  <si>
    <t>Mathilda</t>
  </si>
  <si>
    <t>Melina</t>
  </si>
  <si>
    <t>Mia</t>
  </si>
  <si>
    <t>Mila</t>
  </si>
  <si>
    <t>Nele</t>
  </si>
  <si>
    <t>Nora</t>
  </si>
  <si>
    <t>Paula</t>
  </si>
  <si>
    <t>Sarah</t>
  </si>
  <si>
    <t>Sofia</t>
  </si>
  <si>
    <t>Sophie</t>
  </si>
  <si>
    <t>-</t>
  </si>
  <si>
    <t>Beginn - Ende :</t>
  </si>
  <si>
    <t xml:space="preserve">Modus:  </t>
  </si>
  <si>
    <t>Leitung : Björn</t>
  </si>
</sst>
</file>

<file path=xl/styles.xml><?xml version="1.0" encoding="utf-8"?>
<styleSheet xmlns="http://schemas.openxmlformats.org/spreadsheetml/2006/main">
  <fonts count="64"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17"/>
      <name val="Calibri"/>
      <family val="2"/>
    </font>
    <font>
      <b/>
      <sz val="18"/>
      <color indexed="17"/>
      <name val="Calibri"/>
      <family val="2"/>
    </font>
    <font>
      <b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9"/>
      <name val="Comic Sans MS"/>
      <family val="4"/>
    </font>
    <font>
      <sz val="10"/>
      <color indexed="8"/>
      <name val="Verdana"/>
      <family val="2"/>
    </font>
    <font>
      <sz val="11"/>
      <color indexed="8"/>
      <name val="Arial"/>
      <family val="2"/>
    </font>
    <font>
      <b/>
      <sz val="12"/>
      <color indexed="8"/>
      <name val="Comic Sans MS"/>
      <family val="4"/>
    </font>
    <font>
      <sz val="11"/>
      <color indexed="8"/>
      <name val="Comic Sans MS"/>
      <family val="4"/>
    </font>
    <font>
      <b/>
      <sz val="20"/>
      <color indexed="8"/>
      <name val="Comic Sans MS"/>
      <family val="4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b/>
      <vertAlign val="subscript"/>
      <sz val="12"/>
      <color rgb="FFFF0000"/>
      <name val="Arial"/>
      <family val="2"/>
    </font>
    <font>
      <b/>
      <vertAlign val="subscript"/>
      <sz val="12"/>
      <color rgb="FF000000"/>
      <name val="Arial"/>
      <family val="2"/>
    </font>
    <font>
      <b/>
      <u val="single"/>
      <sz val="12"/>
      <color rgb="FF000000"/>
      <name val="Arial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sz val="12"/>
      <name val="Calibri"/>
      <family val="2"/>
    </font>
    <font>
      <b/>
      <vertAlign val="subscript"/>
      <sz val="16"/>
      <color rgb="FFFF0000"/>
      <name val="Arial"/>
      <family val="2"/>
    </font>
    <font>
      <b/>
      <sz val="48"/>
      <color rgb="FF000000"/>
      <name val="Old English Text MT"/>
      <family val="4"/>
    </font>
    <font>
      <b/>
      <sz val="48"/>
      <name val="Old English Text MT"/>
      <family val="4"/>
    </font>
    <font>
      <b/>
      <sz val="12"/>
      <color rgb="FFC00000"/>
      <name val="Calibri"/>
      <family val="2"/>
    </font>
    <font>
      <sz val="11"/>
      <color rgb="FFFF0000"/>
      <name val="Calibri"/>
      <family val="2"/>
    </font>
    <font>
      <sz val="18"/>
      <name val="Presto MM Headline Pro Regular"/>
      <family val="2"/>
    </font>
    <font>
      <b/>
      <sz val="18"/>
      <color rgb="FF000000"/>
      <name val="Presto MM Headline Pro Regular"/>
      <family val="2"/>
    </font>
    <font>
      <b/>
      <sz val="18"/>
      <name val="Presto MM Headline Pro Regular"/>
      <family val="2"/>
    </font>
    <font>
      <b/>
      <sz val="12"/>
      <color rgb="FFFFC000"/>
      <name val="Arial"/>
      <family val="2"/>
    </font>
    <font>
      <sz val="12"/>
      <color rgb="FFFFC000"/>
      <name val="Arial"/>
      <family val="2"/>
    </font>
    <font>
      <b/>
      <sz val="18"/>
      <color rgb="FF00B050"/>
      <name val="Arial"/>
      <family val="2"/>
    </font>
    <font>
      <b/>
      <sz val="20"/>
      <color rgb="FF00B050"/>
      <name val="Arial"/>
      <family val="2"/>
    </font>
    <font>
      <b/>
      <sz val="48"/>
      <color rgb="FF0070C0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8"/>
      <color rgb="FFFF0000"/>
      <name val="Eras Bold ITC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14"/>
      <color rgb="FFFFC000"/>
      <name val="Comic Sans MS"/>
      <family val="4"/>
    </font>
    <font>
      <b/>
      <vertAlign val="subscript"/>
      <sz val="14"/>
      <color rgb="FFFF0000"/>
      <name val="Arial"/>
      <family val="2"/>
    </font>
    <font>
      <b/>
      <vertAlign val="subscript"/>
      <sz val="14"/>
      <color rgb="FF000000"/>
      <name val="Arial"/>
      <family val="2"/>
    </font>
    <font>
      <sz val="14"/>
      <color rgb="FFFF0000"/>
      <name val="Comic Sans MS"/>
      <family val="4"/>
    </font>
    <font>
      <b/>
      <sz val="18"/>
      <color rgb="FFFF0000"/>
      <name val="Presto MM Headline Pro Regular"/>
      <family val="2"/>
    </font>
    <font>
      <b/>
      <u val="single"/>
      <sz val="18"/>
      <color rgb="FF000000"/>
      <name val="Arial"/>
      <family val="2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36"/>
      <color indexed="8"/>
      <name val="Old English Text MT"/>
      <family val="4"/>
    </font>
    <font>
      <b/>
      <sz val="20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/>
    </border>
    <border>
      <left/>
      <right style="medium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medium"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 style="medium">
        <color rgb="FF000000"/>
      </left>
      <right/>
      <top/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/>
      <bottom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>
        <color rgb="FF000000"/>
      </right>
      <top/>
      <bottom/>
    </border>
    <border>
      <left style="medium"/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medium"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>
        <color rgb="FF000000"/>
      </top>
      <bottom/>
    </border>
    <border>
      <left style="medium"/>
      <right/>
      <top style="medium"/>
      <bottom style="medium"/>
    </border>
    <border>
      <left style="medium">
        <color rgb="FF000000"/>
      </left>
      <right style="medium"/>
      <top/>
      <bottom style="medium"/>
    </border>
    <border>
      <left/>
      <right style="medium"/>
      <top style="medium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/>
      <bottom/>
    </border>
    <border>
      <left/>
      <right/>
      <top/>
      <bottom style="medium">
        <color rgb="FF0070C0"/>
      </bottom>
    </border>
    <border>
      <left style="medium"/>
      <right/>
      <top style="medium">
        <color rgb="FF000000"/>
      </top>
      <bottom style="thin"/>
    </border>
    <border>
      <left/>
      <right style="medium"/>
      <top style="medium">
        <color rgb="FF000000"/>
      </top>
      <bottom style="thin"/>
    </border>
    <border>
      <left style="medium">
        <color rgb="FF0070C0"/>
      </left>
      <right/>
      <top style="medium">
        <color rgb="FF0070C0"/>
      </top>
      <bottom/>
    </border>
    <border>
      <left/>
      <right style="medium">
        <color rgb="FF0070C0"/>
      </right>
      <top style="medium">
        <color rgb="FF0070C0"/>
      </top>
      <bottom/>
    </border>
    <border>
      <left style="medium">
        <color rgb="FF0070C0"/>
      </left>
      <right/>
      <top/>
      <bottom style="medium">
        <color rgb="FF0070C0"/>
      </bottom>
    </border>
    <border>
      <left/>
      <right style="medium">
        <color rgb="FF0070C0"/>
      </right>
      <top/>
      <bottom style="medium">
        <color rgb="FF007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70C0"/>
      </top>
      <bottom/>
    </border>
    <border>
      <left/>
      <right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 locked="0"/>
    </xf>
  </cellStyleXfs>
  <cellXfs count="309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" fillId="3" borderId="0" xfId="0" applyFont="1" applyFill="1" applyAlignment="1">
      <alignment/>
    </xf>
    <xf numFmtId="0" fontId="13" fillId="3" borderId="2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4" fillId="3" borderId="0" xfId="0" applyFont="1" applyFill="1" applyAlignment="1">
      <alignment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left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vertical="center"/>
    </xf>
    <xf numFmtId="0" fontId="17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left" vertical="center" wrapText="1"/>
    </xf>
    <xf numFmtId="0" fontId="17" fillId="0" borderId="23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23" fillId="0" borderId="0" xfId="0" applyNumberFormat="1" applyFont="1" applyAlignment="1">
      <alignment/>
    </xf>
    <xf numFmtId="0" fontId="17" fillId="0" borderId="25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28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30" xfId="0" applyNumberFormat="1" applyFont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17" fillId="0" borderId="0" xfId="0" applyNumberFormat="1" applyFont="1" applyAlignment="1">
      <alignment horizontal="left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17" fillId="0" borderId="32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21" fillId="0" borderId="34" xfId="0" applyNumberFormat="1" applyFont="1" applyBorder="1" applyAlignment="1">
      <alignment horizontal="center" vertical="center"/>
    </xf>
    <xf numFmtId="0" fontId="23" fillId="0" borderId="17" xfId="0" applyNumberFormat="1" applyFont="1" applyBorder="1" applyAlignment="1">
      <alignment/>
    </xf>
    <xf numFmtId="0" fontId="23" fillId="0" borderId="23" xfId="0" applyNumberFormat="1" applyFont="1" applyBorder="1" applyAlignment="1">
      <alignment/>
    </xf>
    <xf numFmtId="0" fontId="17" fillId="0" borderId="35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left" vertical="center"/>
    </xf>
    <xf numFmtId="0" fontId="17" fillId="0" borderId="36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/>
    </xf>
    <xf numFmtId="49" fontId="17" fillId="0" borderId="36" xfId="0" applyNumberFormat="1" applyFont="1" applyBorder="1" applyAlignment="1">
      <alignment horizontal="center"/>
    </xf>
    <xf numFmtId="0" fontId="17" fillId="0" borderId="37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5" xfId="0" applyNumberFormat="1" applyFont="1" applyBorder="1" applyAlignment="1">
      <alignment horizontal="center"/>
    </xf>
    <xf numFmtId="0" fontId="28" fillId="0" borderId="24" xfId="0" applyNumberFormat="1" applyFont="1" applyBorder="1" applyAlignment="1">
      <alignment horizontal="center"/>
    </xf>
    <xf numFmtId="0" fontId="17" fillId="0" borderId="41" xfId="0" applyNumberFormat="1" applyFont="1" applyBorder="1" applyAlignment="1">
      <alignment horizontal="center" vertical="center"/>
    </xf>
    <xf numFmtId="0" fontId="17" fillId="0" borderId="42" xfId="0" applyNumberFormat="1" applyFont="1" applyBorder="1" applyAlignment="1">
      <alignment horizontal="center" vertical="center"/>
    </xf>
    <xf numFmtId="0" fontId="17" fillId="0" borderId="43" xfId="0" applyNumberFormat="1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35" fillId="0" borderId="35" xfId="0" applyNumberFormat="1" applyFont="1" applyBorder="1" applyAlignment="1">
      <alignment vertical="center"/>
    </xf>
    <xf numFmtId="0" fontId="36" fillId="0" borderId="0" xfId="0" applyNumberFormat="1" applyFont="1" applyAlignment="1">
      <alignment horizontal="left" vertical="center"/>
    </xf>
    <xf numFmtId="0" fontId="37" fillId="0" borderId="0" xfId="0" applyNumberFormat="1" applyFont="1" applyAlignment="1">
      <alignment/>
    </xf>
    <xf numFmtId="0" fontId="17" fillId="0" borderId="74" xfId="0" applyNumberFormat="1" applyFont="1" applyBorder="1" applyAlignment="1">
      <alignment horizontal="center" vertical="center"/>
    </xf>
    <xf numFmtId="0" fontId="23" fillId="0" borderId="74" xfId="0" applyNumberFormat="1" applyFont="1" applyBorder="1" applyAlignment="1">
      <alignment/>
    </xf>
    <xf numFmtId="0" fontId="23" fillId="0" borderId="75" xfId="0" applyNumberFormat="1" applyFont="1" applyBorder="1" applyAlignment="1">
      <alignment/>
    </xf>
    <xf numFmtId="0" fontId="23" fillId="0" borderId="76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17" fillId="0" borderId="76" xfId="0" applyNumberFormat="1" applyFont="1" applyBorder="1" applyAlignment="1">
      <alignment horizontal="center" vertical="center"/>
    </xf>
    <xf numFmtId="0" fontId="17" fillId="0" borderId="77" xfId="0" applyNumberFormat="1" applyFont="1" applyBorder="1" applyAlignment="1">
      <alignment horizontal="center" vertical="center"/>
    </xf>
    <xf numFmtId="0" fontId="17" fillId="0" borderId="78" xfId="0" applyNumberFormat="1" applyFont="1" applyBorder="1" applyAlignment="1">
      <alignment horizontal="center" vertical="center"/>
    </xf>
    <xf numFmtId="0" fontId="16" fillId="0" borderId="79" xfId="0" applyNumberFormat="1" applyFont="1" applyBorder="1" applyAlignment="1">
      <alignment horizontal="center" vertical="center"/>
    </xf>
    <xf numFmtId="0" fontId="17" fillId="0" borderId="80" xfId="0" applyNumberFormat="1" applyFont="1" applyBorder="1" applyAlignment="1">
      <alignment horizontal="center" vertical="center"/>
    </xf>
    <xf numFmtId="0" fontId="17" fillId="0" borderId="81" xfId="0" applyNumberFormat="1" applyFont="1" applyBorder="1" applyAlignment="1">
      <alignment horizontal="center" vertical="center"/>
    </xf>
    <xf numFmtId="0" fontId="17" fillId="0" borderId="82" xfId="0" applyNumberFormat="1" applyFont="1" applyBorder="1" applyAlignment="1">
      <alignment horizontal="center" vertical="center"/>
    </xf>
    <xf numFmtId="0" fontId="17" fillId="0" borderId="74" xfId="0" applyNumberFormat="1" applyFont="1" applyBorder="1" applyAlignment="1">
      <alignment horizontal="left" vertical="center"/>
    </xf>
    <xf numFmtId="0" fontId="17" fillId="0" borderId="80" xfId="0" applyNumberFormat="1" applyFont="1" applyBorder="1" applyAlignment="1">
      <alignment horizontal="left" vertical="center"/>
    </xf>
    <xf numFmtId="0" fontId="17" fillId="0" borderId="83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/>
    </xf>
    <xf numFmtId="0" fontId="28" fillId="0" borderId="17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vertical="center"/>
    </xf>
    <xf numFmtId="0" fontId="15" fillId="3" borderId="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14" fillId="3" borderId="0" xfId="0" applyFont="1" applyFill="1" applyAlignment="1">
      <alignment horizontal="center"/>
    </xf>
    <xf numFmtId="0" fontId="15" fillId="3" borderId="84" xfId="0" applyFont="1" applyFill="1" applyBorder="1" applyAlignment="1">
      <alignment horizontal="center"/>
    </xf>
    <xf numFmtId="0" fontId="13" fillId="3" borderId="69" xfId="0" applyFont="1" applyFill="1" applyBorder="1" applyAlignment="1">
      <alignment horizontal="center"/>
    </xf>
    <xf numFmtId="0" fontId="13" fillId="3" borderId="85" xfId="0" applyFont="1" applyFill="1" applyBorder="1" applyAlignment="1">
      <alignment horizontal="center"/>
    </xf>
    <xf numFmtId="0" fontId="13" fillId="3" borderId="7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7" fillId="3" borderId="0" xfId="0" applyFont="1" applyFill="1" applyAlignment="1">
      <alignment vertical="center"/>
    </xf>
    <xf numFmtId="0" fontId="44" fillId="3" borderId="0" xfId="0" applyFont="1" applyFill="1" applyAlignment="1">
      <alignment/>
    </xf>
    <xf numFmtId="0" fontId="44" fillId="3" borderId="0" xfId="0" applyFont="1" applyFill="1" applyAlignment="1">
      <alignment vertical="center"/>
    </xf>
    <xf numFmtId="0" fontId="44" fillId="3" borderId="0" xfId="0" applyFont="1" applyFill="1" applyBorder="1" applyAlignment="1">
      <alignment vertical="center"/>
    </xf>
    <xf numFmtId="0" fontId="46" fillId="3" borderId="0" xfId="0" applyFont="1" applyFill="1" applyBorder="1" applyAlignment="1">
      <alignment horizontal="left" indent="5"/>
    </xf>
    <xf numFmtId="0" fontId="47" fillId="3" borderId="0" xfId="0" applyFont="1" applyFill="1" applyAlignment="1">
      <alignment/>
    </xf>
    <xf numFmtId="0" fontId="27" fillId="3" borderId="0" xfId="0" applyFont="1" applyFill="1" applyAlignment="1">
      <alignment horizontal="center" vertical="center"/>
    </xf>
    <xf numFmtId="0" fontId="48" fillId="0" borderId="7" xfId="0" applyNumberFormat="1" applyFont="1" applyBorder="1" applyAlignment="1">
      <alignment horizontal="center" vertical="center"/>
    </xf>
    <xf numFmtId="0" fontId="49" fillId="0" borderId="7" xfId="0" applyNumberFormat="1" applyFont="1" applyBorder="1" applyAlignment="1">
      <alignment horizontal="center" vertical="center"/>
    </xf>
    <xf numFmtId="0" fontId="48" fillId="0" borderId="25" xfId="0" applyNumberFormat="1" applyFont="1" applyBorder="1" applyAlignment="1">
      <alignment horizontal="center" vertical="center"/>
    </xf>
    <xf numFmtId="0" fontId="48" fillId="0" borderId="41" xfId="0" applyNumberFormat="1" applyFont="1" applyBorder="1" applyAlignment="1">
      <alignment horizontal="center" vertical="center"/>
    </xf>
    <xf numFmtId="0" fontId="48" fillId="0" borderId="43" xfId="0" applyNumberFormat="1" applyFont="1" applyBorder="1" applyAlignment="1">
      <alignment horizontal="center" vertical="center"/>
    </xf>
    <xf numFmtId="0" fontId="48" fillId="0" borderId="44" xfId="0" applyNumberFormat="1" applyFont="1" applyBorder="1" applyAlignment="1">
      <alignment horizontal="center" vertical="center"/>
    </xf>
    <xf numFmtId="0" fontId="48" fillId="0" borderId="26" xfId="0" applyNumberFormat="1" applyFont="1" applyBorder="1" applyAlignment="1">
      <alignment horizontal="center" vertical="center"/>
    </xf>
    <xf numFmtId="0" fontId="48" fillId="0" borderId="27" xfId="0" applyNumberFormat="1" applyFont="1" applyBorder="1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  <xf numFmtId="0" fontId="51" fillId="3" borderId="0" xfId="0" applyFont="1" applyFill="1" applyAlignment="1">
      <alignment horizontal="center"/>
    </xf>
    <xf numFmtId="0" fontId="16" fillId="0" borderId="12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right" vertical="center"/>
    </xf>
    <xf numFmtId="0" fontId="52" fillId="0" borderId="0" xfId="0" applyNumberFormat="1" applyFont="1" applyAlignment="1">
      <alignment horizontal="right" vertical="center"/>
    </xf>
    <xf numFmtId="0" fontId="53" fillId="0" borderId="13" xfId="0" applyNumberFormat="1" applyFont="1" applyBorder="1" applyAlignment="1">
      <alignment horizontal="right" vertical="center"/>
    </xf>
    <xf numFmtId="0" fontId="53" fillId="0" borderId="0" xfId="0" applyNumberFormat="1" applyFont="1" applyAlignment="1">
      <alignment horizontal="right" vertical="center"/>
    </xf>
    <xf numFmtId="0" fontId="52" fillId="0" borderId="13" xfId="0" applyNumberFormat="1" applyFont="1" applyBorder="1" applyAlignment="1">
      <alignment horizontal="right" vertical="center"/>
    </xf>
    <xf numFmtId="0" fontId="52" fillId="0" borderId="13" xfId="0" applyNumberFormat="1" applyFont="1" applyBorder="1" applyAlignment="1">
      <alignment horizontal="right" vertical="top"/>
    </xf>
    <xf numFmtId="0" fontId="52" fillId="0" borderId="86" xfId="0" applyNumberFormat="1" applyFont="1" applyBorder="1" applyAlignment="1">
      <alignment horizontal="right" vertical="top"/>
    </xf>
    <xf numFmtId="0" fontId="54" fillId="3" borderId="0" xfId="0" applyFont="1" applyFill="1" applyAlignment="1">
      <alignment horizontal="center"/>
    </xf>
    <xf numFmtId="0" fontId="56" fillId="0" borderId="0" xfId="0" applyNumberFormat="1" applyFont="1" applyAlignment="1">
      <alignment horizontal="left" vertical="center"/>
    </xf>
    <xf numFmtId="0" fontId="57" fillId="3" borderId="4" xfId="0" applyFont="1" applyFill="1" applyBorder="1" applyAlignment="1">
      <alignment/>
    </xf>
    <xf numFmtId="0" fontId="57" fillId="3" borderId="87" xfId="0" applyFont="1" applyFill="1" applyBorder="1" applyAlignment="1">
      <alignment/>
    </xf>
    <xf numFmtId="0" fontId="57" fillId="3" borderId="2" xfId="0" applyFont="1" applyFill="1" applyBorder="1" applyAlignment="1">
      <alignment/>
    </xf>
    <xf numFmtId="0" fontId="57" fillId="3" borderId="3" xfId="0" applyFont="1" applyFill="1" applyBorder="1" applyAlignment="1">
      <alignment/>
    </xf>
    <xf numFmtId="0" fontId="13" fillId="3" borderId="87" xfId="0" applyFont="1" applyFill="1" applyBorder="1" applyAlignment="1">
      <alignment/>
    </xf>
    <xf numFmtId="0" fontId="58" fillId="3" borderId="0" xfId="0" applyFont="1" applyFill="1" applyAlignment="1">
      <alignment/>
    </xf>
    <xf numFmtId="0" fontId="58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3" xfId="0" applyFont="1" applyFill="1" applyBorder="1" applyAlignment="1">
      <alignment horizontal="left" vertical="center"/>
    </xf>
    <xf numFmtId="0" fontId="4" fillId="0" borderId="50" xfId="0" applyFont="1" applyFill="1" applyBorder="1" applyAlignment="1" applyProtection="1">
      <alignment horizontal="left" vertical="center" wrapText="1"/>
      <protection locked="0"/>
    </xf>
    <xf numFmtId="0" fontId="19" fillId="0" borderId="5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19" fillId="0" borderId="88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8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17" fillId="0" borderId="36" xfId="0" applyNumberFormat="1" applyFont="1" applyBorder="1" applyAlignment="1">
      <alignment horizontal="center" vertical="center"/>
    </xf>
    <xf numFmtId="0" fontId="17" fillId="0" borderId="74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17" fillId="0" borderId="89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0" fontId="17" fillId="0" borderId="9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19" fillId="0" borderId="91" xfId="0" applyNumberFormat="1" applyFont="1" applyBorder="1" applyAlignment="1">
      <alignment horizontal="center" vertical="center"/>
    </xf>
    <xf numFmtId="0" fontId="19" fillId="0" borderId="92" xfId="0" applyNumberFormat="1" applyFont="1" applyBorder="1" applyAlignment="1">
      <alignment horizontal="center" vertical="center"/>
    </xf>
    <xf numFmtId="0" fontId="17" fillId="0" borderId="93" xfId="0" applyNumberFormat="1" applyFont="1" applyBorder="1" applyAlignment="1">
      <alignment horizontal="center" vertical="center"/>
    </xf>
    <xf numFmtId="0" fontId="17" fillId="0" borderId="94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/>
    </xf>
    <xf numFmtId="0" fontId="17" fillId="0" borderId="95" xfId="0" applyNumberFormat="1" applyFont="1" applyBorder="1" applyAlignment="1">
      <alignment horizontal="center" vertical="center"/>
    </xf>
    <xf numFmtId="0" fontId="17" fillId="0" borderId="96" xfId="0" applyNumberFormat="1" applyFont="1" applyBorder="1" applyAlignment="1">
      <alignment horizontal="center" vertical="center"/>
    </xf>
    <xf numFmtId="0" fontId="17" fillId="0" borderId="97" xfId="0" applyNumberFormat="1" applyFont="1" applyBorder="1" applyAlignment="1">
      <alignment horizontal="center" vertical="center"/>
    </xf>
    <xf numFmtId="0" fontId="17" fillId="0" borderId="98" xfId="0" applyNumberFormat="1" applyFont="1" applyBorder="1" applyAlignment="1">
      <alignment horizontal="center" vertical="center"/>
    </xf>
    <xf numFmtId="0" fontId="19" fillId="0" borderId="99" xfId="0" applyNumberFormat="1" applyFont="1" applyBorder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0" borderId="100" xfId="0" applyNumberFormat="1" applyFont="1" applyBorder="1" applyAlignment="1">
      <alignment horizontal="center" vertical="center"/>
    </xf>
    <xf numFmtId="0" fontId="17" fillId="0" borderId="101" xfId="0" applyNumberFormat="1" applyFont="1" applyBorder="1" applyAlignment="1">
      <alignment horizontal="center" vertical="center"/>
    </xf>
    <xf numFmtId="0" fontId="17" fillId="0" borderId="10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70" xfId="0" applyNumberFormat="1" applyFont="1" applyBorder="1" applyAlignment="1">
      <alignment horizontal="center" vertical="center"/>
    </xf>
    <xf numFmtId="0" fontId="26" fillId="0" borderId="91" xfId="0" applyNumberFormat="1" applyFont="1" applyBorder="1" applyAlignment="1">
      <alignment horizontal="center" vertical="center"/>
    </xf>
    <xf numFmtId="0" fontId="26" fillId="0" borderId="92" xfId="0" applyNumberFormat="1" applyFont="1" applyBorder="1" applyAlignment="1">
      <alignment horizontal="center" vertical="center"/>
    </xf>
    <xf numFmtId="0" fontId="50" fillId="0" borderId="103" xfId="0" applyNumberFormat="1" applyFont="1" applyBorder="1" applyAlignment="1">
      <alignment horizontal="center" vertical="center"/>
    </xf>
    <xf numFmtId="0" fontId="50" fillId="0" borderId="104" xfId="0" applyNumberFormat="1" applyFont="1" applyBorder="1" applyAlignment="1">
      <alignment horizontal="center" vertical="center"/>
    </xf>
    <xf numFmtId="0" fontId="50" fillId="0" borderId="105" xfId="0" applyNumberFormat="1" applyFont="1" applyBorder="1" applyAlignment="1">
      <alignment horizontal="center" vertical="center"/>
    </xf>
    <xf numFmtId="0" fontId="50" fillId="0" borderId="106" xfId="0" applyNumberFormat="1" applyFont="1" applyBorder="1" applyAlignment="1">
      <alignment horizontal="center" vertical="center"/>
    </xf>
    <xf numFmtId="0" fontId="17" fillId="0" borderId="107" xfId="0" applyNumberFormat="1" applyFont="1" applyBorder="1" applyAlignment="1">
      <alignment horizontal="left" vertical="center"/>
    </xf>
    <xf numFmtId="0" fontId="23" fillId="0" borderId="107" xfId="0" applyNumberFormat="1" applyFont="1" applyBorder="1" applyAlignment="1">
      <alignment/>
    </xf>
    <xf numFmtId="0" fontId="17" fillId="0" borderId="15" xfId="0" applyNumberFormat="1" applyFont="1" applyBorder="1" applyAlignment="1">
      <alignment horizontal="left" vertical="center"/>
    </xf>
    <xf numFmtId="0" fontId="23" fillId="0" borderId="15" xfId="0" applyNumberFormat="1" applyFont="1" applyBorder="1" applyAlignment="1">
      <alignment/>
    </xf>
    <xf numFmtId="0" fontId="50" fillId="0" borderId="108" xfId="0" applyNumberFormat="1" applyFont="1" applyBorder="1" applyAlignment="1">
      <alignment horizontal="center" vertical="center"/>
    </xf>
    <xf numFmtId="0" fontId="50" fillId="0" borderId="10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horizontal="left" vertical="center"/>
    </xf>
    <xf numFmtId="0" fontId="33" fillId="0" borderId="0" xfId="0" applyNumberFormat="1" applyFont="1" applyAlignment="1">
      <alignment/>
    </xf>
    <xf numFmtId="0" fontId="33" fillId="0" borderId="15" xfId="0" applyNumberFormat="1" applyFont="1" applyBorder="1" applyAlignment="1">
      <alignment/>
    </xf>
    <xf numFmtId="0" fontId="17" fillId="0" borderId="0" xfId="0" applyNumberFormat="1" applyFont="1" applyAlignment="1">
      <alignment horizontal="left" vertical="center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15" xfId="0" applyNumberFormat="1" applyFont="1" applyBorder="1" applyAlignment="1">
      <alignment horizontal="left" vertical="center" wrapText="1"/>
    </xf>
    <xf numFmtId="0" fontId="35" fillId="0" borderId="13" xfId="0" applyNumberFormat="1" applyFont="1" applyBorder="1" applyAlignment="1">
      <alignment horizontal="center" vertical="center" shrinkToFit="1"/>
    </xf>
    <xf numFmtId="0" fontId="35" fillId="0" borderId="15" xfId="0" applyNumberFormat="1" applyFont="1" applyBorder="1" applyAlignment="1">
      <alignment horizontal="center" vertical="center" shrinkToFit="1"/>
    </xf>
    <xf numFmtId="0" fontId="34" fillId="0" borderId="15" xfId="0" applyNumberFormat="1" applyFont="1" applyBorder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 vertical="center"/>
    </xf>
    <xf numFmtId="0" fontId="33" fillId="0" borderId="35" xfId="0" applyNumberFormat="1" applyFont="1" applyBorder="1" applyAlignment="1">
      <alignment horizontal="left" vertical="center"/>
    </xf>
    <xf numFmtId="0" fontId="34" fillId="0" borderId="13" xfId="0" applyNumberFormat="1" applyFont="1" applyBorder="1" applyAlignment="1">
      <alignment horizontal="left" vertical="center"/>
    </xf>
    <xf numFmtId="0" fontId="35" fillId="0" borderId="50" xfId="0" applyNumberFormat="1" applyFont="1" applyBorder="1" applyAlignment="1">
      <alignment horizontal="center" vertical="center"/>
    </xf>
    <xf numFmtId="0" fontId="35" fillId="0" borderId="35" xfId="0" applyNumberFormat="1" applyFont="1" applyBorder="1" applyAlignment="1">
      <alignment horizontal="center" vertical="center"/>
    </xf>
    <xf numFmtId="0" fontId="55" fillId="0" borderId="50" xfId="0" applyNumberFormat="1" applyFont="1" applyBorder="1" applyAlignment="1">
      <alignment horizontal="center" vertical="center"/>
    </xf>
    <xf numFmtId="0" fontId="55" fillId="0" borderId="35" xfId="0" applyNumberFormat="1" applyFont="1" applyBorder="1" applyAlignment="1">
      <alignment horizontal="center" vertical="center"/>
    </xf>
    <xf numFmtId="0" fontId="22" fillId="0" borderId="0" xfId="0" applyNumberFormat="1" applyFont="1" applyAlignment="1">
      <alignment horizontal="left" vertical="center"/>
    </xf>
    <xf numFmtId="0" fontId="0" fillId="0" borderId="92" xfId="0" applyBorder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39" fillId="0" borderId="83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18" fillId="0" borderId="83" xfId="0" applyNumberFormat="1" applyFont="1" applyBorder="1" applyAlignment="1">
      <alignment horizontal="center" vertical="center"/>
    </xf>
    <xf numFmtId="0" fontId="23" fillId="0" borderId="83" xfId="0" applyNumberFormat="1" applyFont="1" applyBorder="1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14" fontId="8" fillId="0" borderId="35" xfId="0" applyNumberFormat="1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4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2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4" fillId="0" borderId="91" xfId="0" applyFont="1" applyFill="1" applyBorder="1" applyAlignment="1" applyProtection="1">
      <alignment horizontal="center" vertical="center"/>
      <protection locked="0"/>
    </xf>
    <xf numFmtId="0" fontId="4" fillId="0" borderId="9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09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5" fillId="3" borderId="0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616">
    <dxf>
      <font>
        <color rgb="FFC00000"/>
      </font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92D05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92D05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0"/>
      </font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auto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ont>
        <color theme="0"/>
      </font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ill>
        <patternFill>
          <bgColor rgb="FFFFC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rgb="FFC0000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  <dxf>
      <font>
        <color theme="0"/>
      </font>
      <fill>
        <patternFill>
          <bgColor rgb="FF008000"/>
        </patternFill>
      </fill>
      <border/>
    </dxf>
    <dxf>
      <fill>
        <patternFill>
          <bgColor rgb="FFFFCC00"/>
        </patternFill>
      </fill>
      <border/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png" /><Relationship Id="rId3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png" /><Relationship Id="rId3" Type="http://schemas.openxmlformats.org/officeDocument/2006/relationships/image" Target="../media/image8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42</xdr:row>
      <xdr:rowOff>0</xdr:rowOff>
    </xdr:from>
    <xdr:to>
      <xdr:col>39</xdr:col>
      <xdr:colOff>257175</xdr:colOff>
      <xdr:row>42</xdr:row>
      <xdr:rowOff>0</xdr:rowOff>
    </xdr:to>
    <xdr:cxnSp macro="">
      <xdr:nvCxnSpPr>
        <xdr:cNvPr id="6" name="Gerade Verbindung mit Pfeil 5"/>
        <xdr:cNvCxnSpPr/>
      </xdr:nvCxnSpPr>
      <xdr:spPr>
        <a:xfrm>
          <a:off x="26384250" y="134778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40</xdr:row>
      <xdr:rowOff>0</xdr:rowOff>
    </xdr:from>
    <xdr:to>
      <xdr:col>34</xdr:col>
      <xdr:colOff>19050</xdr:colOff>
      <xdr:row>40</xdr:row>
      <xdr:rowOff>114300</xdr:rowOff>
    </xdr:to>
    <xdr:cxnSp macro="">
      <xdr:nvCxnSpPr>
        <xdr:cNvPr id="14" name="Gerade Verbindung mit Pfeil 13"/>
        <xdr:cNvCxnSpPr/>
      </xdr:nvCxnSpPr>
      <xdr:spPr>
        <a:xfrm>
          <a:off x="22307550" y="128301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0</xdr:rowOff>
    </xdr:from>
    <xdr:to>
      <xdr:col>44</xdr:col>
      <xdr:colOff>247650</xdr:colOff>
      <xdr:row>50</xdr:row>
      <xdr:rowOff>0</xdr:rowOff>
    </xdr:to>
    <xdr:cxnSp macro="">
      <xdr:nvCxnSpPr>
        <xdr:cNvPr id="18" name="Gerade Verbindung mit Pfeil 17"/>
        <xdr:cNvCxnSpPr/>
      </xdr:nvCxnSpPr>
      <xdr:spPr>
        <a:xfrm>
          <a:off x="29746575" y="160686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42</xdr:row>
      <xdr:rowOff>0</xdr:rowOff>
    </xdr:from>
    <xdr:to>
      <xdr:col>44</xdr:col>
      <xdr:colOff>247650</xdr:colOff>
      <xdr:row>42</xdr:row>
      <xdr:rowOff>0</xdr:rowOff>
    </xdr:to>
    <xdr:cxnSp macro="">
      <xdr:nvCxnSpPr>
        <xdr:cNvPr id="19" name="Gerade Verbindung mit Pfeil 18"/>
        <xdr:cNvCxnSpPr/>
      </xdr:nvCxnSpPr>
      <xdr:spPr>
        <a:xfrm>
          <a:off x="29746575" y="134778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352425</xdr:colOff>
      <xdr:row>34</xdr:row>
      <xdr:rowOff>0</xdr:rowOff>
    </xdr:from>
    <xdr:to>
      <xdr:col>39</xdr:col>
      <xdr:colOff>733425</xdr:colOff>
      <xdr:row>34</xdr:row>
      <xdr:rowOff>9525</xdr:rowOff>
    </xdr:to>
    <xdr:cxnSp macro="">
      <xdr:nvCxnSpPr>
        <xdr:cNvPr id="20" name="Gerade Verbindung mit Pfeil 19"/>
        <xdr:cNvCxnSpPr/>
      </xdr:nvCxnSpPr>
      <xdr:spPr>
        <a:xfrm flipH="1">
          <a:off x="26727150" y="10887075"/>
          <a:ext cx="381000" cy="95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46</xdr:row>
      <xdr:rowOff>0</xdr:rowOff>
    </xdr:from>
    <xdr:to>
      <xdr:col>49</xdr:col>
      <xdr:colOff>247650</xdr:colOff>
      <xdr:row>46</xdr:row>
      <xdr:rowOff>0</xdr:rowOff>
    </xdr:to>
    <xdr:cxnSp macro="">
      <xdr:nvCxnSpPr>
        <xdr:cNvPr id="23" name="Gerade Verbindung mit Pfeil 22"/>
        <xdr:cNvCxnSpPr/>
      </xdr:nvCxnSpPr>
      <xdr:spPr>
        <a:xfrm>
          <a:off x="32956500" y="147732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27</xdr:row>
      <xdr:rowOff>0</xdr:rowOff>
    </xdr:from>
    <xdr:to>
      <xdr:col>44</xdr:col>
      <xdr:colOff>247650</xdr:colOff>
      <xdr:row>27</xdr:row>
      <xdr:rowOff>0</xdr:rowOff>
    </xdr:to>
    <xdr:cxnSp macro="">
      <xdr:nvCxnSpPr>
        <xdr:cNvPr id="26" name="Gerade Verbindung mit Pfeil 25"/>
        <xdr:cNvCxnSpPr/>
      </xdr:nvCxnSpPr>
      <xdr:spPr>
        <a:xfrm>
          <a:off x="29746575" y="862012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40</xdr:row>
      <xdr:rowOff>0</xdr:rowOff>
    </xdr:from>
    <xdr:to>
      <xdr:col>28</xdr:col>
      <xdr:colOff>247650</xdr:colOff>
      <xdr:row>40</xdr:row>
      <xdr:rowOff>0</xdr:rowOff>
    </xdr:to>
    <xdr:cxnSp macro="">
      <xdr:nvCxnSpPr>
        <xdr:cNvPr id="27" name="Gerade Verbindung mit Pfeil 26"/>
        <xdr:cNvCxnSpPr/>
      </xdr:nvCxnSpPr>
      <xdr:spPr>
        <a:xfrm>
          <a:off x="18907125" y="128301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53</xdr:row>
      <xdr:rowOff>28575</xdr:rowOff>
    </xdr:from>
    <xdr:to>
      <xdr:col>22</xdr:col>
      <xdr:colOff>0</xdr:colOff>
      <xdr:row>53</xdr:row>
      <xdr:rowOff>114300</xdr:rowOff>
    </xdr:to>
    <xdr:cxnSp macro="">
      <xdr:nvCxnSpPr>
        <xdr:cNvPr id="31" name="Gerade Verbindung mit Pfeil 30"/>
        <xdr:cNvCxnSpPr/>
      </xdr:nvCxnSpPr>
      <xdr:spPr>
        <a:xfrm>
          <a:off x="14954250" y="170688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53</xdr:row>
      <xdr:rowOff>0</xdr:rowOff>
    </xdr:from>
    <xdr:to>
      <xdr:col>17</xdr:col>
      <xdr:colOff>781050</xdr:colOff>
      <xdr:row>53</xdr:row>
      <xdr:rowOff>0</xdr:rowOff>
    </xdr:to>
    <xdr:cxnSp macro="">
      <xdr:nvCxnSpPr>
        <xdr:cNvPr id="39" name="Gerade Verbindung mit Pfeil 38"/>
        <xdr:cNvCxnSpPr/>
      </xdr:nvCxnSpPr>
      <xdr:spPr>
        <a:xfrm>
          <a:off x="10772775" y="170402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51</xdr:row>
      <xdr:rowOff>0</xdr:rowOff>
    </xdr:from>
    <xdr:to>
      <xdr:col>17</xdr:col>
      <xdr:colOff>781050</xdr:colOff>
      <xdr:row>51</xdr:row>
      <xdr:rowOff>0</xdr:rowOff>
    </xdr:to>
    <xdr:cxnSp macro="">
      <xdr:nvCxnSpPr>
        <xdr:cNvPr id="40" name="Gerade Verbindung mit Pfeil 39"/>
        <xdr:cNvCxnSpPr/>
      </xdr:nvCxnSpPr>
      <xdr:spPr>
        <a:xfrm>
          <a:off x="10772775" y="163925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49</xdr:row>
      <xdr:rowOff>0</xdr:rowOff>
    </xdr:from>
    <xdr:to>
      <xdr:col>17</xdr:col>
      <xdr:colOff>781050</xdr:colOff>
      <xdr:row>49</xdr:row>
      <xdr:rowOff>0</xdr:rowOff>
    </xdr:to>
    <xdr:cxnSp macro="">
      <xdr:nvCxnSpPr>
        <xdr:cNvPr id="41" name="Gerade Verbindung mit Pfeil 40"/>
        <xdr:cNvCxnSpPr/>
      </xdr:nvCxnSpPr>
      <xdr:spPr>
        <a:xfrm>
          <a:off x="10772775" y="157448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47</xdr:row>
      <xdr:rowOff>0</xdr:rowOff>
    </xdr:from>
    <xdr:to>
      <xdr:col>17</xdr:col>
      <xdr:colOff>781050</xdr:colOff>
      <xdr:row>47</xdr:row>
      <xdr:rowOff>0</xdr:rowOff>
    </xdr:to>
    <xdr:cxnSp macro="">
      <xdr:nvCxnSpPr>
        <xdr:cNvPr id="42" name="Gerade Verbindung mit Pfeil 41"/>
        <xdr:cNvCxnSpPr/>
      </xdr:nvCxnSpPr>
      <xdr:spPr>
        <a:xfrm>
          <a:off x="10772775" y="150971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45</xdr:row>
      <xdr:rowOff>0</xdr:rowOff>
    </xdr:from>
    <xdr:to>
      <xdr:col>17</xdr:col>
      <xdr:colOff>781050</xdr:colOff>
      <xdr:row>45</xdr:row>
      <xdr:rowOff>0</xdr:rowOff>
    </xdr:to>
    <xdr:cxnSp macro="">
      <xdr:nvCxnSpPr>
        <xdr:cNvPr id="43" name="Gerade Verbindung mit Pfeil 42"/>
        <xdr:cNvCxnSpPr/>
      </xdr:nvCxnSpPr>
      <xdr:spPr>
        <a:xfrm>
          <a:off x="10772775" y="144494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43</xdr:row>
      <xdr:rowOff>0</xdr:rowOff>
    </xdr:from>
    <xdr:to>
      <xdr:col>17</xdr:col>
      <xdr:colOff>781050</xdr:colOff>
      <xdr:row>43</xdr:row>
      <xdr:rowOff>0</xdr:rowOff>
    </xdr:to>
    <xdr:cxnSp macro="">
      <xdr:nvCxnSpPr>
        <xdr:cNvPr id="44" name="Gerade Verbindung mit Pfeil 43"/>
        <xdr:cNvCxnSpPr/>
      </xdr:nvCxnSpPr>
      <xdr:spPr>
        <a:xfrm>
          <a:off x="10772775" y="138017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41</xdr:row>
      <xdr:rowOff>0</xdr:rowOff>
    </xdr:from>
    <xdr:to>
      <xdr:col>17</xdr:col>
      <xdr:colOff>781050</xdr:colOff>
      <xdr:row>41</xdr:row>
      <xdr:rowOff>0</xdr:rowOff>
    </xdr:to>
    <xdr:cxnSp macro="">
      <xdr:nvCxnSpPr>
        <xdr:cNvPr id="45" name="Gerade Verbindung mit Pfeil 44"/>
        <xdr:cNvCxnSpPr/>
      </xdr:nvCxnSpPr>
      <xdr:spPr>
        <a:xfrm>
          <a:off x="10772775" y="131540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39</xdr:row>
      <xdr:rowOff>0</xdr:rowOff>
    </xdr:from>
    <xdr:to>
      <xdr:col>17</xdr:col>
      <xdr:colOff>781050</xdr:colOff>
      <xdr:row>39</xdr:row>
      <xdr:rowOff>0</xdr:rowOff>
    </xdr:to>
    <xdr:cxnSp macro="">
      <xdr:nvCxnSpPr>
        <xdr:cNvPr id="46" name="Gerade Verbindung mit Pfeil 45"/>
        <xdr:cNvCxnSpPr/>
      </xdr:nvCxnSpPr>
      <xdr:spPr>
        <a:xfrm>
          <a:off x="10772775" y="125063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28575</xdr:colOff>
      <xdr:row>34</xdr:row>
      <xdr:rowOff>0</xdr:rowOff>
    </xdr:to>
    <xdr:cxnSp macro="">
      <xdr:nvCxnSpPr>
        <xdr:cNvPr id="47" name="Gerade Verbindung mit Pfeil 46"/>
        <xdr:cNvCxnSpPr/>
      </xdr:nvCxnSpPr>
      <xdr:spPr>
        <a:xfrm>
          <a:off x="9877425" y="108870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28575</xdr:colOff>
      <xdr:row>30</xdr:row>
      <xdr:rowOff>0</xdr:rowOff>
    </xdr:to>
    <xdr:cxnSp macro="">
      <xdr:nvCxnSpPr>
        <xdr:cNvPr id="48" name="Gerade Verbindung mit Pfeil 47"/>
        <xdr:cNvCxnSpPr/>
      </xdr:nvCxnSpPr>
      <xdr:spPr>
        <a:xfrm>
          <a:off x="9877425" y="95916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28575</xdr:colOff>
      <xdr:row>26</xdr:row>
      <xdr:rowOff>0</xdr:rowOff>
    </xdr:to>
    <xdr:cxnSp macro="">
      <xdr:nvCxnSpPr>
        <xdr:cNvPr id="49" name="Gerade Verbindung mit Pfeil 48"/>
        <xdr:cNvCxnSpPr/>
      </xdr:nvCxnSpPr>
      <xdr:spPr>
        <a:xfrm>
          <a:off x="9877425" y="82962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28575</xdr:colOff>
      <xdr:row>22</xdr:row>
      <xdr:rowOff>0</xdr:rowOff>
    </xdr:to>
    <xdr:cxnSp macro="">
      <xdr:nvCxnSpPr>
        <xdr:cNvPr id="50" name="Gerade Verbindung mit Pfeil 49"/>
        <xdr:cNvCxnSpPr/>
      </xdr:nvCxnSpPr>
      <xdr:spPr>
        <a:xfrm>
          <a:off x="9877425" y="70008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28575</xdr:colOff>
      <xdr:row>18</xdr:row>
      <xdr:rowOff>0</xdr:rowOff>
    </xdr:to>
    <xdr:cxnSp macro="">
      <xdr:nvCxnSpPr>
        <xdr:cNvPr id="51" name="Gerade Verbindung mit Pfeil 50"/>
        <xdr:cNvCxnSpPr/>
      </xdr:nvCxnSpPr>
      <xdr:spPr>
        <a:xfrm>
          <a:off x="9877425" y="57054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28575</xdr:colOff>
      <xdr:row>14</xdr:row>
      <xdr:rowOff>0</xdr:rowOff>
    </xdr:to>
    <xdr:cxnSp macro="">
      <xdr:nvCxnSpPr>
        <xdr:cNvPr id="52" name="Gerade Verbindung mit Pfeil 51"/>
        <xdr:cNvCxnSpPr/>
      </xdr:nvCxnSpPr>
      <xdr:spPr>
        <a:xfrm>
          <a:off x="9877425" y="44100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28575</xdr:colOff>
      <xdr:row>10</xdr:row>
      <xdr:rowOff>0</xdr:rowOff>
    </xdr:to>
    <xdr:cxnSp macro="">
      <xdr:nvCxnSpPr>
        <xdr:cNvPr id="53" name="Gerade Verbindung mit Pfeil 52"/>
        <xdr:cNvCxnSpPr/>
      </xdr:nvCxnSpPr>
      <xdr:spPr>
        <a:xfrm>
          <a:off x="9877425" y="31146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28575</xdr:colOff>
      <xdr:row>6</xdr:row>
      <xdr:rowOff>0</xdr:rowOff>
    </xdr:to>
    <xdr:cxnSp macro="">
      <xdr:nvCxnSpPr>
        <xdr:cNvPr id="54" name="Gerade Verbindung mit Pfeil 53"/>
        <xdr:cNvCxnSpPr/>
      </xdr:nvCxnSpPr>
      <xdr:spPr>
        <a:xfrm>
          <a:off x="9877425" y="1819275"/>
          <a:ext cx="30480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247650</xdr:colOff>
      <xdr:row>32</xdr:row>
      <xdr:rowOff>0</xdr:rowOff>
    </xdr:to>
    <xdr:cxnSp macro="">
      <xdr:nvCxnSpPr>
        <xdr:cNvPr id="55" name="Gerade Verbindung mit Pfeil 54"/>
        <xdr:cNvCxnSpPr/>
      </xdr:nvCxnSpPr>
      <xdr:spPr>
        <a:xfrm>
          <a:off x="14211300" y="102393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24</xdr:row>
      <xdr:rowOff>0</xdr:rowOff>
    </xdr:from>
    <xdr:to>
      <xdr:col>20</xdr:col>
      <xdr:colOff>247650</xdr:colOff>
      <xdr:row>24</xdr:row>
      <xdr:rowOff>0</xdr:rowOff>
    </xdr:to>
    <xdr:cxnSp macro="">
      <xdr:nvCxnSpPr>
        <xdr:cNvPr id="56" name="Gerade Verbindung mit Pfeil 55"/>
        <xdr:cNvCxnSpPr/>
      </xdr:nvCxnSpPr>
      <xdr:spPr>
        <a:xfrm>
          <a:off x="14211300" y="76485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247650</xdr:colOff>
      <xdr:row>8</xdr:row>
      <xdr:rowOff>0</xdr:rowOff>
    </xdr:to>
    <xdr:cxnSp macro="">
      <xdr:nvCxnSpPr>
        <xdr:cNvPr id="57" name="Gerade Verbindung mit Pfeil 56"/>
        <xdr:cNvCxnSpPr/>
      </xdr:nvCxnSpPr>
      <xdr:spPr>
        <a:xfrm>
          <a:off x="14211300" y="24669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247650</xdr:colOff>
      <xdr:row>16</xdr:row>
      <xdr:rowOff>0</xdr:rowOff>
    </xdr:to>
    <xdr:cxnSp macro="">
      <xdr:nvCxnSpPr>
        <xdr:cNvPr id="58" name="Gerade Verbindung mit Pfeil 57"/>
        <xdr:cNvCxnSpPr/>
      </xdr:nvCxnSpPr>
      <xdr:spPr>
        <a:xfrm>
          <a:off x="14211300" y="50577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247650</xdr:colOff>
      <xdr:row>20</xdr:row>
      <xdr:rowOff>0</xdr:rowOff>
    </xdr:to>
    <xdr:cxnSp macro="">
      <xdr:nvCxnSpPr>
        <xdr:cNvPr id="59" name="Gerade Verbindung mit Pfeil 58"/>
        <xdr:cNvCxnSpPr/>
      </xdr:nvCxnSpPr>
      <xdr:spPr>
        <a:xfrm>
          <a:off x="23088600" y="63531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20</xdr:row>
      <xdr:rowOff>0</xdr:rowOff>
    </xdr:from>
    <xdr:to>
      <xdr:col>39</xdr:col>
      <xdr:colOff>247650</xdr:colOff>
      <xdr:row>20</xdr:row>
      <xdr:rowOff>0</xdr:rowOff>
    </xdr:to>
    <xdr:cxnSp macro="">
      <xdr:nvCxnSpPr>
        <xdr:cNvPr id="60" name="Gerade Verbindung mit Pfeil 59"/>
        <xdr:cNvCxnSpPr/>
      </xdr:nvCxnSpPr>
      <xdr:spPr>
        <a:xfrm>
          <a:off x="26374725" y="63531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38</xdr:row>
      <xdr:rowOff>114300</xdr:rowOff>
    </xdr:from>
    <xdr:to>
      <xdr:col>9</xdr:col>
      <xdr:colOff>381000</xdr:colOff>
      <xdr:row>38</xdr:row>
      <xdr:rowOff>114300</xdr:rowOff>
    </xdr:to>
    <xdr:cxnSp macro="">
      <xdr:nvCxnSpPr>
        <xdr:cNvPr id="93" name="Gerade Verbindung mit Pfeil 92"/>
        <xdr:cNvCxnSpPr/>
      </xdr:nvCxnSpPr>
      <xdr:spPr>
        <a:xfrm>
          <a:off x="5362575" y="122967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39</xdr:row>
      <xdr:rowOff>114300</xdr:rowOff>
    </xdr:from>
    <xdr:to>
      <xdr:col>9</xdr:col>
      <xdr:colOff>381000</xdr:colOff>
      <xdr:row>39</xdr:row>
      <xdr:rowOff>114300</xdr:rowOff>
    </xdr:to>
    <xdr:cxnSp macro="">
      <xdr:nvCxnSpPr>
        <xdr:cNvPr id="94" name="Gerade Verbindung mit Pfeil 93"/>
        <xdr:cNvCxnSpPr/>
      </xdr:nvCxnSpPr>
      <xdr:spPr>
        <a:xfrm>
          <a:off x="5362575" y="126206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40</xdr:row>
      <xdr:rowOff>114300</xdr:rowOff>
    </xdr:from>
    <xdr:to>
      <xdr:col>9</xdr:col>
      <xdr:colOff>381000</xdr:colOff>
      <xdr:row>40</xdr:row>
      <xdr:rowOff>114300</xdr:rowOff>
    </xdr:to>
    <xdr:cxnSp macro="">
      <xdr:nvCxnSpPr>
        <xdr:cNvPr id="95" name="Gerade Verbindung mit Pfeil 94"/>
        <xdr:cNvCxnSpPr/>
      </xdr:nvCxnSpPr>
      <xdr:spPr>
        <a:xfrm>
          <a:off x="5362575" y="129444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41</xdr:row>
      <xdr:rowOff>114300</xdr:rowOff>
    </xdr:from>
    <xdr:to>
      <xdr:col>9</xdr:col>
      <xdr:colOff>381000</xdr:colOff>
      <xdr:row>41</xdr:row>
      <xdr:rowOff>114300</xdr:rowOff>
    </xdr:to>
    <xdr:cxnSp macro="">
      <xdr:nvCxnSpPr>
        <xdr:cNvPr id="96" name="Gerade Verbindung mit Pfeil 95"/>
        <xdr:cNvCxnSpPr/>
      </xdr:nvCxnSpPr>
      <xdr:spPr>
        <a:xfrm>
          <a:off x="5362575" y="132683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42</xdr:row>
      <xdr:rowOff>114300</xdr:rowOff>
    </xdr:from>
    <xdr:to>
      <xdr:col>9</xdr:col>
      <xdr:colOff>381000</xdr:colOff>
      <xdr:row>42</xdr:row>
      <xdr:rowOff>114300</xdr:rowOff>
    </xdr:to>
    <xdr:cxnSp macro="">
      <xdr:nvCxnSpPr>
        <xdr:cNvPr id="97" name="Gerade Verbindung mit Pfeil 96"/>
        <xdr:cNvCxnSpPr/>
      </xdr:nvCxnSpPr>
      <xdr:spPr>
        <a:xfrm>
          <a:off x="5362575" y="135921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43</xdr:row>
      <xdr:rowOff>114300</xdr:rowOff>
    </xdr:from>
    <xdr:to>
      <xdr:col>9</xdr:col>
      <xdr:colOff>381000</xdr:colOff>
      <xdr:row>43</xdr:row>
      <xdr:rowOff>114300</xdr:rowOff>
    </xdr:to>
    <xdr:cxnSp macro="">
      <xdr:nvCxnSpPr>
        <xdr:cNvPr id="98" name="Gerade Verbindung mit Pfeil 97"/>
        <xdr:cNvCxnSpPr/>
      </xdr:nvCxnSpPr>
      <xdr:spPr>
        <a:xfrm>
          <a:off x="5362575" y="139160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44</xdr:row>
      <xdr:rowOff>114300</xdr:rowOff>
    </xdr:from>
    <xdr:to>
      <xdr:col>9</xdr:col>
      <xdr:colOff>381000</xdr:colOff>
      <xdr:row>44</xdr:row>
      <xdr:rowOff>114300</xdr:rowOff>
    </xdr:to>
    <xdr:cxnSp macro="">
      <xdr:nvCxnSpPr>
        <xdr:cNvPr id="99" name="Gerade Verbindung mit Pfeil 98"/>
        <xdr:cNvCxnSpPr/>
      </xdr:nvCxnSpPr>
      <xdr:spPr>
        <a:xfrm>
          <a:off x="5362575" y="142398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45</xdr:row>
      <xdr:rowOff>114300</xdr:rowOff>
    </xdr:from>
    <xdr:to>
      <xdr:col>9</xdr:col>
      <xdr:colOff>381000</xdr:colOff>
      <xdr:row>45</xdr:row>
      <xdr:rowOff>114300</xdr:rowOff>
    </xdr:to>
    <xdr:cxnSp macro="">
      <xdr:nvCxnSpPr>
        <xdr:cNvPr id="100" name="Gerade Verbindung mit Pfeil 99"/>
        <xdr:cNvCxnSpPr/>
      </xdr:nvCxnSpPr>
      <xdr:spPr>
        <a:xfrm>
          <a:off x="5362575" y="145637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46</xdr:row>
      <xdr:rowOff>114300</xdr:rowOff>
    </xdr:from>
    <xdr:to>
      <xdr:col>9</xdr:col>
      <xdr:colOff>381000</xdr:colOff>
      <xdr:row>46</xdr:row>
      <xdr:rowOff>114300</xdr:rowOff>
    </xdr:to>
    <xdr:cxnSp macro="">
      <xdr:nvCxnSpPr>
        <xdr:cNvPr id="101" name="Gerade Verbindung mit Pfeil 100"/>
        <xdr:cNvCxnSpPr/>
      </xdr:nvCxnSpPr>
      <xdr:spPr>
        <a:xfrm>
          <a:off x="5362575" y="148875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47</xdr:row>
      <xdr:rowOff>114300</xdr:rowOff>
    </xdr:from>
    <xdr:to>
      <xdr:col>9</xdr:col>
      <xdr:colOff>381000</xdr:colOff>
      <xdr:row>47</xdr:row>
      <xdr:rowOff>114300</xdr:rowOff>
    </xdr:to>
    <xdr:cxnSp macro="">
      <xdr:nvCxnSpPr>
        <xdr:cNvPr id="102" name="Gerade Verbindung mit Pfeil 101"/>
        <xdr:cNvCxnSpPr/>
      </xdr:nvCxnSpPr>
      <xdr:spPr>
        <a:xfrm>
          <a:off x="5362575" y="152114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48</xdr:row>
      <xdr:rowOff>114300</xdr:rowOff>
    </xdr:from>
    <xdr:to>
      <xdr:col>9</xdr:col>
      <xdr:colOff>381000</xdr:colOff>
      <xdr:row>48</xdr:row>
      <xdr:rowOff>114300</xdr:rowOff>
    </xdr:to>
    <xdr:cxnSp macro="">
      <xdr:nvCxnSpPr>
        <xdr:cNvPr id="103" name="Gerade Verbindung mit Pfeil 102"/>
        <xdr:cNvCxnSpPr/>
      </xdr:nvCxnSpPr>
      <xdr:spPr>
        <a:xfrm>
          <a:off x="5362575" y="155352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49</xdr:row>
      <xdr:rowOff>114300</xdr:rowOff>
    </xdr:from>
    <xdr:to>
      <xdr:col>9</xdr:col>
      <xdr:colOff>381000</xdr:colOff>
      <xdr:row>49</xdr:row>
      <xdr:rowOff>114300</xdr:rowOff>
    </xdr:to>
    <xdr:cxnSp macro="">
      <xdr:nvCxnSpPr>
        <xdr:cNvPr id="104" name="Gerade Verbindung mit Pfeil 103"/>
        <xdr:cNvCxnSpPr/>
      </xdr:nvCxnSpPr>
      <xdr:spPr>
        <a:xfrm>
          <a:off x="5362575" y="158591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50</xdr:row>
      <xdr:rowOff>114300</xdr:rowOff>
    </xdr:from>
    <xdr:to>
      <xdr:col>9</xdr:col>
      <xdr:colOff>381000</xdr:colOff>
      <xdr:row>50</xdr:row>
      <xdr:rowOff>114300</xdr:rowOff>
    </xdr:to>
    <xdr:cxnSp macro="">
      <xdr:nvCxnSpPr>
        <xdr:cNvPr id="105" name="Gerade Verbindung mit Pfeil 104"/>
        <xdr:cNvCxnSpPr/>
      </xdr:nvCxnSpPr>
      <xdr:spPr>
        <a:xfrm>
          <a:off x="5362575" y="161829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51</xdr:row>
      <xdr:rowOff>114300</xdr:rowOff>
    </xdr:from>
    <xdr:to>
      <xdr:col>9</xdr:col>
      <xdr:colOff>381000</xdr:colOff>
      <xdr:row>51</xdr:row>
      <xdr:rowOff>114300</xdr:rowOff>
    </xdr:to>
    <xdr:cxnSp macro="">
      <xdr:nvCxnSpPr>
        <xdr:cNvPr id="106" name="Gerade Verbindung mit Pfeil 105"/>
        <xdr:cNvCxnSpPr/>
      </xdr:nvCxnSpPr>
      <xdr:spPr>
        <a:xfrm>
          <a:off x="5362575" y="165068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52</xdr:row>
      <xdr:rowOff>114300</xdr:rowOff>
    </xdr:from>
    <xdr:to>
      <xdr:col>9</xdr:col>
      <xdr:colOff>381000</xdr:colOff>
      <xdr:row>52</xdr:row>
      <xdr:rowOff>114300</xdr:rowOff>
    </xdr:to>
    <xdr:cxnSp macro="">
      <xdr:nvCxnSpPr>
        <xdr:cNvPr id="107" name="Gerade Verbindung mit Pfeil 106"/>
        <xdr:cNvCxnSpPr/>
      </xdr:nvCxnSpPr>
      <xdr:spPr>
        <a:xfrm>
          <a:off x="5362575" y="1683067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53</xdr:row>
      <xdr:rowOff>114300</xdr:rowOff>
    </xdr:from>
    <xdr:to>
      <xdr:col>9</xdr:col>
      <xdr:colOff>381000</xdr:colOff>
      <xdr:row>53</xdr:row>
      <xdr:rowOff>114300</xdr:rowOff>
    </xdr:to>
    <xdr:cxnSp macro="">
      <xdr:nvCxnSpPr>
        <xdr:cNvPr id="108" name="Gerade Verbindung mit Pfeil 107"/>
        <xdr:cNvCxnSpPr/>
      </xdr:nvCxnSpPr>
      <xdr:spPr>
        <a:xfrm>
          <a:off x="5362575" y="17154525"/>
          <a:ext cx="5429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4</xdr:row>
      <xdr:rowOff>133350</xdr:rowOff>
    </xdr:from>
    <xdr:to>
      <xdr:col>9</xdr:col>
      <xdr:colOff>447675</xdr:colOff>
      <xdr:row>4</xdr:row>
      <xdr:rowOff>133350</xdr:rowOff>
    </xdr:to>
    <xdr:cxnSp macro="">
      <xdr:nvCxnSpPr>
        <xdr:cNvPr id="166" name="Gerade Verbindung mit Pfeil 165"/>
        <xdr:cNvCxnSpPr/>
      </xdr:nvCxnSpPr>
      <xdr:spPr>
        <a:xfrm>
          <a:off x="5610225" y="13049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5</xdr:row>
      <xdr:rowOff>133350</xdr:rowOff>
    </xdr:from>
    <xdr:to>
      <xdr:col>9</xdr:col>
      <xdr:colOff>447675</xdr:colOff>
      <xdr:row>5</xdr:row>
      <xdr:rowOff>133350</xdr:rowOff>
    </xdr:to>
    <xdr:cxnSp macro="">
      <xdr:nvCxnSpPr>
        <xdr:cNvPr id="167" name="Gerade Verbindung mit Pfeil 166"/>
        <xdr:cNvCxnSpPr/>
      </xdr:nvCxnSpPr>
      <xdr:spPr>
        <a:xfrm>
          <a:off x="5610225" y="16287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6</xdr:row>
      <xdr:rowOff>133350</xdr:rowOff>
    </xdr:from>
    <xdr:to>
      <xdr:col>9</xdr:col>
      <xdr:colOff>447675</xdr:colOff>
      <xdr:row>6</xdr:row>
      <xdr:rowOff>133350</xdr:rowOff>
    </xdr:to>
    <xdr:cxnSp macro="">
      <xdr:nvCxnSpPr>
        <xdr:cNvPr id="168" name="Gerade Verbindung mit Pfeil 167"/>
        <xdr:cNvCxnSpPr/>
      </xdr:nvCxnSpPr>
      <xdr:spPr>
        <a:xfrm>
          <a:off x="5610225" y="19526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7</xdr:row>
      <xdr:rowOff>133350</xdr:rowOff>
    </xdr:from>
    <xdr:to>
      <xdr:col>9</xdr:col>
      <xdr:colOff>447675</xdr:colOff>
      <xdr:row>7</xdr:row>
      <xdr:rowOff>133350</xdr:rowOff>
    </xdr:to>
    <xdr:cxnSp macro="">
      <xdr:nvCxnSpPr>
        <xdr:cNvPr id="169" name="Gerade Verbindung mit Pfeil 168"/>
        <xdr:cNvCxnSpPr/>
      </xdr:nvCxnSpPr>
      <xdr:spPr>
        <a:xfrm>
          <a:off x="5610225" y="22764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8</xdr:row>
      <xdr:rowOff>133350</xdr:rowOff>
    </xdr:from>
    <xdr:to>
      <xdr:col>9</xdr:col>
      <xdr:colOff>447675</xdr:colOff>
      <xdr:row>8</xdr:row>
      <xdr:rowOff>133350</xdr:rowOff>
    </xdr:to>
    <xdr:cxnSp macro="">
      <xdr:nvCxnSpPr>
        <xdr:cNvPr id="170" name="Gerade Verbindung mit Pfeil 169"/>
        <xdr:cNvCxnSpPr/>
      </xdr:nvCxnSpPr>
      <xdr:spPr>
        <a:xfrm>
          <a:off x="5610225" y="26003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9</xdr:row>
      <xdr:rowOff>133350</xdr:rowOff>
    </xdr:from>
    <xdr:to>
      <xdr:col>9</xdr:col>
      <xdr:colOff>447675</xdr:colOff>
      <xdr:row>9</xdr:row>
      <xdr:rowOff>133350</xdr:rowOff>
    </xdr:to>
    <xdr:cxnSp macro="">
      <xdr:nvCxnSpPr>
        <xdr:cNvPr id="171" name="Gerade Verbindung mit Pfeil 170"/>
        <xdr:cNvCxnSpPr/>
      </xdr:nvCxnSpPr>
      <xdr:spPr>
        <a:xfrm>
          <a:off x="5610225" y="29241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10</xdr:row>
      <xdr:rowOff>133350</xdr:rowOff>
    </xdr:from>
    <xdr:to>
      <xdr:col>9</xdr:col>
      <xdr:colOff>447675</xdr:colOff>
      <xdr:row>10</xdr:row>
      <xdr:rowOff>133350</xdr:rowOff>
    </xdr:to>
    <xdr:cxnSp macro="">
      <xdr:nvCxnSpPr>
        <xdr:cNvPr id="172" name="Gerade Verbindung mit Pfeil 171"/>
        <xdr:cNvCxnSpPr/>
      </xdr:nvCxnSpPr>
      <xdr:spPr>
        <a:xfrm>
          <a:off x="5610225" y="32480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11</xdr:row>
      <xdr:rowOff>133350</xdr:rowOff>
    </xdr:from>
    <xdr:to>
      <xdr:col>9</xdr:col>
      <xdr:colOff>447675</xdr:colOff>
      <xdr:row>11</xdr:row>
      <xdr:rowOff>133350</xdr:rowOff>
    </xdr:to>
    <xdr:cxnSp macro="">
      <xdr:nvCxnSpPr>
        <xdr:cNvPr id="173" name="Gerade Verbindung mit Pfeil 172"/>
        <xdr:cNvCxnSpPr/>
      </xdr:nvCxnSpPr>
      <xdr:spPr>
        <a:xfrm>
          <a:off x="5610225" y="35718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12</xdr:row>
      <xdr:rowOff>133350</xdr:rowOff>
    </xdr:from>
    <xdr:to>
      <xdr:col>9</xdr:col>
      <xdr:colOff>447675</xdr:colOff>
      <xdr:row>12</xdr:row>
      <xdr:rowOff>133350</xdr:rowOff>
    </xdr:to>
    <xdr:cxnSp macro="">
      <xdr:nvCxnSpPr>
        <xdr:cNvPr id="174" name="Gerade Verbindung mit Pfeil 173"/>
        <xdr:cNvCxnSpPr/>
      </xdr:nvCxnSpPr>
      <xdr:spPr>
        <a:xfrm>
          <a:off x="5610225" y="38957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13</xdr:row>
      <xdr:rowOff>133350</xdr:rowOff>
    </xdr:from>
    <xdr:to>
      <xdr:col>9</xdr:col>
      <xdr:colOff>447675</xdr:colOff>
      <xdr:row>13</xdr:row>
      <xdr:rowOff>133350</xdr:rowOff>
    </xdr:to>
    <xdr:cxnSp macro="">
      <xdr:nvCxnSpPr>
        <xdr:cNvPr id="175" name="Gerade Verbindung mit Pfeil 174"/>
        <xdr:cNvCxnSpPr/>
      </xdr:nvCxnSpPr>
      <xdr:spPr>
        <a:xfrm>
          <a:off x="5610225" y="42195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14</xdr:row>
      <xdr:rowOff>133350</xdr:rowOff>
    </xdr:from>
    <xdr:to>
      <xdr:col>9</xdr:col>
      <xdr:colOff>447675</xdr:colOff>
      <xdr:row>14</xdr:row>
      <xdr:rowOff>133350</xdr:rowOff>
    </xdr:to>
    <xdr:cxnSp macro="">
      <xdr:nvCxnSpPr>
        <xdr:cNvPr id="176" name="Gerade Verbindung mit Pfeil 175"/>
        <xdr:cNvCxnSpPr/>
      </xdr:nvCxnSpPr>
      <xdr:spPr>
        <a:xfrm>
          <a:off x="5610225" y="45434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15</xdr:row>
      <xdr:rowOff>133350</xdr:rowOff>
    </xdr:from>
    <xdr:to>
      <xdr:col>9</xdr:col>
      <xdr:colOff>447675</xdr:colOff>
      <xdr:row>15</xdr:row>
      <xdr:rowOff>133350</xdr:rowOff>
    </xdr:to>
    <xdr:cxnSp macro="">
      <xdr:nvCxnSpPr>
        <xdr:cNvPr id="177" name="Gerade Verbindung mit Pfeil 176"/>
        <xdr:cNvCxnSpPr/>
      </xdr:nvCxnSpPr>
      <xdr:spPr>
        <a:xfrm>
          <a:off x="5610225" y="48672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16</xdr:row>
      <xdr:rowOff>133350</xdr:rowOff>
    </xdr:from>
    <xdr:to>
      <xdr:col>9</xdr:col>
      <xdr:colOff>447675</xdr:colOff>
      <xdr:row>16</xdr:row>
      <xdr:rowOff>133350</xdr:rowOff>
    </xdr:to>
    <xdr:cxnSp macro="">
      <xdr:nvCxnSpPr>
        <xdr:cNvPr id="178" name="Gerade Verbindung mit Pfeil 177"/>
        <xdr:cNvCxnSpPr/>
      </xdr:nvCxnSpPr>
      <xdr:spPr>
        <a:xfrm>
          <a:off x="5610225" y="51911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17</xdr:row>
      <xdr:rowOff>133350</xdr:rowOff>
    </xdr:from>
    <xdr:to>
      <xdr:col>9</xdr:col>
      <xdr:colOff>447675</xdr:colOff>
      <xdr:row>17</xdr:row>
      <xdr:rowOff>133350</xdr:rowOff>
    </xdr:to>
    <xdr:cxnSp macro="">
      <xdr:nvCxnSpPr>
        <xdr:cNvPr id="179" name="Gerade Verbindung mit Pfeil 178"/>
        <xdr:cNvCxnSpPr/>
      </xdr:nvCxnSpPr>
      <xdr:spPr>
        <a:xfrm>
          <a:off x="5610225" y="55149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18</xdr:row>
      <xdr:rowOff>133350</xdr:rowOff>
    </xdr:from>
    <xdr:to>
      <xdr:col>9</xdr:col>
      <xdr:colOff>447675</xdr:colOff>
      <xdr:row>18</xdr:row>
      <xdr:rowOff>133350</xdr:rowOff>
    </xdr:to>
    <xdr:cxnSp macro="">
      <xdr:nvCxnSpPr>
        <xdr:cNvPr id="180" name="Gerade Verbindung mit Pfeil 179"/>
        <xdr:cNvCxnSpPr/>
      </xdr:nvCxnSpPr>
      <xdr:spPr>
        <a:xfrm>
          <a:off x="5610225" y="58388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19</xdr:row>
      <xdr:rowOff>133350</xdr:rowOff>
    </xdr:from>
    <xdr:to>
      <xdr:col>9</xdr:col>
      <xdr:colOff>447675</xdr:colOff>
      <xdr:row>19</xdr:row>
      <xdr:rowOff>133350</xdr:rowOff>
    </xdr:to>
    <xdr:cxnSp macro="">
      <xdr:nvCxnSpPr>
        <xdr:cNvPr id="181" name="Gerade Verbindung mit Pfeil 180"/>
        <xdr:cNvCxnSpPr/>
      </xdr:nvCxnSpPr>
      <xdr:spPr>
        <a:xfrm>
          <a:off x="5610225" y="61626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20</xdr:row>
      <xdr:rowOff>133350</xdr:rowOff>
    </xdr:from>
    <xdr:to>
      <xdr:col>9</xdr:col>
      <xdr:colOff>447675</xdr:colOff>
      <xdr:row>20</xdr:row>
      <xdr:rowOff>133350</xdr:rowOff>
    </xdr:to>
    <xdr:cxnSp macro="">
      <xdr:nvCxnSpPr>
        <xdr:cNvPr id="182" name="Gerade Verbindung mit Pfeil 181"/>
        <xdr:cNvCxnSpPr/>
      </xdr:nvCxnSpPr>
      <xdr:spPr>
        <a:xfrm>
          <a:off x="5610225" y="64865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21</xdr:row>
      <xdr:rowOff>133350</xdr:rowOff>
    </xdr:from>
    <xdr:to>
      <xdr:col>9</xdr:col>
      <xdr:colOff>447675</xdr:colOff>
      <xdr:row>21</xdr:row>
      <xdr:rowOff>133350</xdr:rowOff>
    </xdr:to>
    <xdr:cxnSp macro="">
      <xdr:nvCxnSpPr>
        <xdr:cNvPr id="183" name="Gerade Verbindung mit Pfeil 182"/>
        <xdr:cNvCxnSpPr/>
      </xdr:nvCxnSpPr>
      <xdr:spPr>
        <a:xfrm>
          <a:off x="5610225" y="68103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22</xdr:row>
      <xdr:rowOff>133350</xdr:rowOff>
    </xdr:from>
    <xdr:to>
      <xdr:col>9</xdr:col>
      <xdr:colOff>447675</xdr:colOff>
      <xdr:row>22</xdr:row>
      <xdr:rowOff>133350</xdr:rowOff>
    </xdr:to>
    <xdr:cxnSp macro="">
      <xdr:nvCxnSpPr>
        <xdr:cNvPr id="184" name="Gerade Verbindung mit Pfeil 183"/>
        <xdr:cNvCxnSpPr/>
      </xdr:nvCxnSpPr>
      <xdr:spPr>
        <a:xfrm>
          <a:off x="5610225" y="71342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23</xdr:row>
      <xdr:rowOff>133350</xdr:rowOff>
    </xdr:from>
    <xdr:to>
      <xdr:col>9</xdr:col>
      <xdr:colOff>447675</xdr:colOff>
      <xdr:row>23</xdr:row>
      <xdr:rowOff>133350</xdr:rowOff>
    </xdr:to>
    <xdr:cxnSp macro="">
      <xdr:nvCxnSpPr>
        <xdr:cNvPr id="185" name="Gerade Verbindung mit Pfeil 184"/>
        <xdr:cNvCxnSpPr/>
      </xdr:nvCxnSpPr>
      <xdr:spPr>
        <a:xfrm>
          <a:off x="5610225" y="74580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24</xdr:row>
      <xdr:rowOff>133350</xdr:rowOff>
    </xdr:from>
    <xdr:to>
      <xdr:col>9</xdr:col>
      <xdr:colOff>447675</xdr:colOff>
      <xdr:row>24</xdr:row>
      <xdr:rowOff>133350</xdr:rowOff>
    </xdr:to>
    <xdr:cxnSp macro="">
      <xdr:nvCxnSpPr>
        <xdr:cNvPr id="186" name="Gerade Verbindung mit Pfeil 185"/>
        <xdr:cNvCxnSpPr/>
      </xdr:nvCxnSpPr>
      <xdr:spPr>
        <a:xfrm>
          <a:off x="5610225" y="77819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25</xdr:row>
      <xdr:rowOff>133350</xdr:rowOff>
    </xdr:from>
    <xdr:to>
      <xdr:col>9</xdr:col>
      <xdr:colOff>447675</xdr:colOff>
      <xdr:row>25</xdr:row>
      <xdr:rowOff>133350</xdr:rowOff>
    </xdr:to>
    <xdr:cxnSp macro="">
      <xdr:nvCxnSpPr>
        <xdr:cNvPr id="187" name="Gerade Verbindung mit Pfeil 186"/>
        <xdr:cNvCxnSpPr/>
      </xdr:nvCxnSpPr>
      <xdr:spPr>
        <a:xfrm>
          <a:off x="5610225" y="81057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26</xdr:row>
      <xdr:rowOff>133350</xdr:rowOff>
    </xdr:from>
    <xdr:to>
      <xdr:col>9</xdr:col>
      <xdr:colOff>447675</xdr:colOff>
      <xdr:row>26</xdr:row>
      <xdr:rowOff>133350</xdr:rowOff>
    </xdr:to>
    <xdr:cxnSp macro="">
      <xdr:nvCxnSpPr>
        <xdr:cNvPr id="188" name="Gerade Verbindung mit Pfeil 187"/>
        <xdr:cNvCxnSpPr/>
      </xdr:nvCxnSpPr>
      <xdr:spPr>
        <a:xfrm>
          <a:off x="5610225" y="84296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27</xdr:row>
      <xdr:rowOff>133350</xdr:rowOff>
    </xdr:from>
    <xdr:to>
      <xdr:col>9</xdr:col>
      <xdr:colOff>447675</xdr:colOff>
      <xdr:row>27</xdr:row>
      <xdr:rowOff>133350</xdr:rowOff>
    </xdr:to>
    <xdr:cxnSp macro="">
      <xdr:nvCxnSpPr>
        <xdr:cNvPr id="189" name="Gerade Verbindung mit Pfeil 188"/>
        <xdr:cNvCxnSpPr/>
      </xdr:nvCxnSpPr>
      <xdr:spPr>
        <a:xfrm>
          <a:off x="5610225" y="87534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28</xdr:row>
      <xdr:rowOff>133350</xdr:rowOff>
    </xdr:from>
    <xdr:to>
      <xdr:col>9</xdr:col>
      <xdr:colOff>447675</xdr:colOff>
      <xdr:row>28</xdr:row>
      <xdr:rowOff>133350</xdr:rowOff>
    </xdr:to>
    <xdr:cxnSp macro="">
      <xdr:nvCxnSpPr>
        <xdr:cNvPr id="190" name="Gerade Verbindung mit Pfeil 189"/>
        <xdr:cNvCxnSpPr/>
      </xdr:nvCxnSpPr>
      <xdr:spPr>
        <a:xfrm>
          <a:off x="5610225" y="90773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29</xdr:row>
      <xdr:rowOff>133350</xdr:rowOff>
    </xdr:from>
    <xdr:to>
      <xdr:col>9</xdr:col>
      <xdr:colOff>447675</xdr:colOff>
      <xdr:row>29</xdr:row>
      <xdr:rowOff>133350</xdr:rowOff>
    </xdr:to>
    <xdr:cxnSp macro="">
      <xdr:nvCxnSpPr>
        <xdr:cNvPr id="191" name="Gerade Verbindung mit Pfeil 190"/>
        <xdr:cNvCxnSpPr/>
      </xdr:nvCxnSpPr>
      <xdr:spPr>
        <a:xfrm>
          <a:off x="5610225" y="94011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30</xdr:row>
      <xdr:rowOff>133350</xdr:rowOff>
    </xdr:from>
    <xdr:to>
      <xdr:col>9</xdr:col>
      <xdr:colOff>447675</xdr:colOff>
      <xdr:row>30</xdr:row>
      <xdr:rowOff>133350</xdr:rowOff>
    </xdr:to>
    <xdr:cxnSp macro="">
      <xdr:nvCxnSpPr>
        <xdr:cNvPr id="192" name="Gerade Verbindung mit Pfeil 191"/>
        <xdr:cNvCxnSpPr/>
      </xdr:nvCxnSpPr>
      <xdr:spPr>
        <a:xfrm>
          <a:off x="5610225" y="97250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31</xdr:row>
      <xdr:rowOff>133350</xdr:rowOff>
    </xdr:from>
    <xdr:to>
      <xdr:col>9</xdr:col>
      <xdr:colOff>447675</xdr:colOff>
      <xdr:row>31</xdr:row>
      <xdr:rowOff>133350</xdr:rowOff>
    </xdr:to>
    <xdr:cxnSp macro="">
      <xdr:nvCxnSpPr>
        <xdr:cNvPr id="193" name="Gerade Verbindung mit Pfeil 192"/>
        <xdr:cNvCxnSpPr/>
      </xdr:nvCxnSpPr>
      <xdr:spPr>
        <a:xfrm>
          <a:off x="5610225" y="100488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32</xdr:row>
      <xdr:rowOff>133350</xdr:rowOff>
    </xdr:from>
    <xdr:to>
      <xdr:col>9</xdr:col>
      <xdr:colOff>447675</xdr:colOff>
      <xdr:row>32</xdr:row>
      <xdr:rowOff>133350</xdr:rowOff>
    </xdr:to>
    <xdr:cxnSp macro="">
      <xdr:nvCxnSpPr>
        <xdr:cNvPr id="194" name="Gerade Verbindung mit Pfeil 193"/>
        <xdr:cNvCxnSpPr/>
      </xdr:nvCxnSpPr>
      <xdr:spPr>
        <a:xfrm>
          <a:off x="5610225" y="103727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33</xdr:row>
      <xdr:rowOff>133350</xdr:rowOff>
    </xdr:from>
    <xdr:to>
      <xdr:col>9</xdr:col>
      <xdr:colOff>447675</xdr:colOff>
      <xdr:row>33</xdr:row>
      <xdr:rowOff>133350</xdr:rowOff>
    </xdr:to>
    <xdr:cxnSp macro="">
      <xdr:nvCxnSpPr>
        <xdr:cNvPr id="195" name="Gerade Verbindung mit Pfeil 194"/>
        <xdr:cNvCxnSpPr/>
      </xdr:nvCxnSpPr>
      <xdr:spPr>
        <a:xfrm>
          <a:off x="5610225" y="106965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34</xdr:row>
      <xdr:rowOff>133350</xdr:rowOff>
    </xdr:from>
    <xdr:to>
      <xdr:col>9</xdr:col>
      <xdr:colOff>447675</xdr:colOff>
      <xdr:row>34</xdr:row>
      <xdr:rowOff>133350</xdr:rowOff>
    </xdr:to>
    <xdr:cxnSp macro="">
      <xdr:nvCxnSpPr>
        <xdr:cNvPr id="196" name="Gerade Verbindung mit Pfeil 195"/>
        <xdr:cNvCxnSpPr/>
      </xdr:nvCxnSpPr>
      <xdr:spPr>
        <a:xfrm>
          <a:off x="5610225" y="1102042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35</xdr:row>
      <xdr:rowOff>133350</xdr:rowOff>
    </xdr:from>
    <xdr:to>
      <xdr:col>9</xdr:col>
      <xdr:colOff>447675</xdr:colOff>
      <xdr:row>35</xdr:row>
      <xdr:rowOff>133350</xdr:rowOff>
    </xdr:to>
    <xdr:cxnSp macro="">
      <xdr:nvCxnSpPr>
        <xdr:cNvPr id="197" name="Gerade Verbindung mit Pfeil 196"/>
        <xdr:cNvCxnSpPr/>
      </xdr:nvCxnSpPr>
      <xdr:spPr>
        <a:xfrm>
          <a:off x="5610225" y="11344275"/>
          <a:ext cx="3619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28</xdr:row>
      <xdr:rowOff>0</xdr:rowOff>
    </xdr:from>
    <xdr:to>
      <xdr:col>26</xdr:col>
      <xdr:colOff>247650</xdr:colOff>
      <xdr:row>28</xdr:row>
      <xdr:rowOff>0</xdr:rowOff>
    </xdr:to>
    <xdr:cxnSp macro="">
      <xdr:nvCxnSpPr>
        <xdr:cNvPr id="198" name="Gerade Verbindung mit Pfeil 197"/>
        <xdr:cNvCxnSpPr/>
      </xdr:nvCxnSpPr>
      <xdr:spPr>
        <a:xfrm>
          <a:off x="18107025" y="89439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12</xdr:row>
      <xdr:rowOff>0</xdr:rowOff>
    </xdr:from>
    <xdr:to>
      <xdr:col>26</xdr:col>
      <xdr:colOff>247650</xdr:colOff>
      <xdr:row>12</xdr:row>
      <xdr:rowOff>0</xdr:rowOff>
    </xdr:to>
    <xdr:cxnSp macro="">
      <xdr:nvCxnSpPr>
        <xdr:cNvPr id="199" name="Gerade Verbindung mit Pfeil 198"/>
        <xdr:cNvCxnSpPr/>
      </xdr:nvCxnSpPr>
      <xdr:spPr>
        <a:xfrm>
          <a:off x="18107025" y="37623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44</xdr:row>
      <xdr:rowOff>0</xdr:rowOff>
    </xdr:from>
    <xdr:to>
      <xdr:col>34</xdr:col>
      <xdr:colOff>19050</xdr:colOff>
      <xdr:row>44</xdr:row>
      <xdr:rowOff>114300</xdr:rowOff>
    </xdr:to>
    <xdr:cxnSp macro="">
      <xdr:nvCxnSpPr>
        <xdr:cNvPr id="204" name="Gerade Verbindung mit Pfeil 203"/>
        <xdr:cNvCxnSpPr/>
      </xdr:nvCxnSpPr>
      <xdr:spPr>
        <a:xfrm>
          <a:off x="22307550" y="141255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48</xdr:row>
      <xdr:rowOff>0</xdr:rowOff>
    </xdr:from>
    <xdr:to>
      <xdr:col>34</xdr:col>
      <xdr:colOff>19050</xdr:colOff>
      <xdr:row>48</xdr:row>
      <xdr:rowOff>114300</xdr:rowOff>
    </xdr:to>
    <xdr:cxnSp macro="">
      <xdr:nvCxnSpPr>
        <xdr:cNvPr id="205" name="Gerade Verbindung mit Pfeil 204"/>
        <xdr:cNvCxnSpPr/>
      </xdr:nvCxnSpPr>
      <xdr:spPr>
        <a:xfrm>
          <a:off x="22307550" y="154209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742950</xdr:colOff>
      <xdr:row>52</xdr:row>
      <xdr:rowOff>0</xdr:rowOff>
    </xdr:from>
    <xdr:to>
      <xdr:col>34</xdr:col>
      <xdr:colOff>19050</xdr:colOff>
      <xdr:row>52</xdr:row>
      <xdr:rowOff>114300</xdr:rowOff>
    </xdr:to>
    <xdr:cxnSp macro="">
      <xdr:nvCxnSpPr>
        <xdr:cNvPr id="206" name="Gerade Verbindung mit Pfeil 205"/>
        <xdr:cNvCxnSpPr/>
      </xdr:nvCxnSpPr>
      <xdr:spPr>
        <a:xfrm>
          <a:off x="22307550" y="16716375"/>
          <a:ext cx="800100" cy="114300"/>
        </a:xfrm>
        <a:prstGeom prst="straightConnector1">
          <a:avLst/>
        </a:prstGeom>
        <a:ln w="19050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51</xdr:row>
      <xdr:rowOff>28575</xdr:rowOff>
    </xdr:from>
    <xdr:to>
      <xdr:col>22</xdr:col>
      <xdr:colOff>0</xdr:colOff>
      <xdr:row>51</xdr:row>
      <xdr:rowOff>114300</xdr:rowOff>
    </xdr:to>
    <xdr:cxnSp macro="">
      <xdr:nvCxnSpPr>
        <xdr:cNvPr id="207" name="Gerade Verbindung mit Pfeil 206"/>
        <xdr:cNvCxnSpPr/>
      </xdr:nvCxnSpPr>
      <xdr:spPr>
        <a:xfrm>
          <a:off x="14954250" y="164211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49</xdr:row>
      <xdr:rowOff>28575</xdr:rowOff>
    </xdr:from>
    <xdr:to>
      <xdr:col>22</xdr:col>
      <xdr:colOff>0</xdr:colOff>
      <xdr:row>49</xdr:row>
      <xdr:rowOff>114300</xdr:rowOff>
    </xdr:to>
    <xdr:cxnSp macro="">
      <xdr:nvCxnSpPr>
        <xdr:cNvPr id="208" name="Gerade Verbindung mit Pfeil 207"/>
        <xdr:cNvCxnSpPr/>
      </xdr:nvCxnSpPr>
      <xdr:spPr>
        <a:xfrm>
          <a:off x="14954250" y="157734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47</xdr:row>
      <xdr:rowOff>28575</xdr:rowOff>
    </xdr:from>
    <xdr:to>
      <xdr:col>22</xdr:col>
      <xdr:colOff>0</xdr:colOff>
      <xdr:row>47</xdr:row>
      <xdr:rowOff>114300</xdr:rowOff>
    </xdr:to>
    <xdr:cxnSp macro="">
      <xdr:nvCxnSpPr>
        <xdr:cNvPr id="209" name="Gerade Verbindung mit Pfeil 208"/>
        <xdr:cNvCxnSpPr/>
      </xdr:nvCxnSpPr>
      <xdr:spPr>
        <a:xfrm>
          <a:off x="14954250" y="151257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45</xdr:row>
      <xdr:rowOff>28575</xdr:rowOff>
    </xdr:from>
    <xdr:to>
      <xdr:col>22</xdr:col>
      <xdr:colOff>0</xdr:colOff>
      <xdr:row>45</xdr:row>
      <xdr:rowOff>114300</xdr:rowOff>
    </xdr:to>
    <xdr:cxnSp macro="">
      <xdr:nvCxnSpPr>
        <xdr:cNvPr id="210" name="Gerade Verbindung mit Pfeil 209"/>
        <xdr:cNvCxnSpPr/>
      </xdr:nvCxnSpPr>
      <xdr:spPr>
        <a:xfrm>
          <a:off x="14954250" y="144780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43</xdr:row>
      <xdr:rowOff>28575</xdr:rowOff>
    </xdr:from>
    <xdr:to>
      <xdr:col>22</xdr:col>
      <xdr:colOff>0</xdr:colOff>
      <xdr:row>43</xdr:row>
      <xdr:rowOff>114300</xdr:rowOff>
    </xdr:to>
    <xdr:cxnSp macro="">
      <xdr:nvCxnSpPr>
        <xdr:cNvPr id="211" name="Gerade Verbindung mit Pfeil 210"/>
        <xdr:cNvCxnSpPr/>
      </xdr:nvCxnSpPr>
      <xdr:spPr>
        <a:xfrm>
          <a:off x="14954250" y="138303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41</xdr:row>
      <xdr:rowOff>28575</xdr:rowOff>
    </xdr:from>
    <xdr:to>
      <xdr:col>22</xdr:col>
      <xdr:colOff>0</xdr:colOff>
      <xdr:row>41</xdr:row>
      <xdr:rowOff>114300</xdr:rowOff>
    </xdr:to>
    <xdr:cxnSp macro="">
      <xdr:nvCxnSpPr>
        <xdr:cNvPr id="212" name="Gerade Verbindung mit Pfeil 211"/>
        <xdr:cNvCxnSpPr/>
      </xdr:nvCxnSpPr>
      <xdr:spPr>
        <a:xfrm>
          <a:off x="14954250" y="131826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39</xdr:row>
      <xdr:rowOff>28575</xdr:rowOff>
    </xdr:from>
    <xdr:to>
      <xdr:col>22</xdr:col>
      <xdr:colOff>0</xdr:colOff>
      <xdr:row>39</xdr:row>
      <xdr:rowOff>114300</xdr:rowOff>
    </xdr:to>
    <xdr:cxnSp macro="">
      <xdr:nvCxnSpPr>
        <xdr:cNvPr id="213" name="Gerade Verbindung mit Pfeil 212"/>
        <xdr:cNvCxnSpPr/>
      </xdr:nvCxnSpPr>
      <xdr:spPr>
        <a:xfrm>
          <a:off x="14954250" y="12534900"/>
          <a:ext cx="352425" cy="85725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44</xdr:row>
      <xdr:rowOff>0</xdr:rowOff>
    </xdr:from>
    <xdr:to>
      <xdr:col>28</xdr:col>
      <xdr:colOff>247650</xdr:colOff>
      <xdr:row>44</xdr:row>
      <xdr:rowOff>0</xdr:rowOff>
    </xdr:to>
    <xdr:cxnSp macro="">
      <xdr:nvCxnSpPr>
        <xdr:cNvPr id="214" name="Gerade Verbindung mit Pfeil 213"/>
        <xdr:cNvCxnSpPr/>
      </xdr:nvCxnSpPr>
      <xdr:spPr>
        <a:xfrm>
          <a:off x="18907125" y="141255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48</xdr:row>
      <xdr:rowOff>0</xdr:rowOff>
    </xdr:from>
    <xdr:to>
      <xdr:col>28</xdr:col>
      <xdr:colOff>247650</xdr:colOff>
      <xdr:row>48</xdr:row>
      <xdr:rowOff>0</xdr:rowOff>
    </xdr:to>
    <xdr:cxnSp macro="">
      <xdr:nvCxnSpPr>
        <xdr:cNvPr id="215" name="Gerade Verbindung mit Pfeil 214"/>
        <xdr:cNvCxnSpPr/>
      </xdr:nvCxnSpPr>
      <xdr:spPr>
        <a:xfrm>
          <a:off x="18907125" y="154209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52</xdr:row>
      <xdr:rowOff>0</xdr:rowOff>
    </xdr:from>
    <xdr:to>
      <xdr:col>28</xdr:col>
      <xdr:colOff>247650</xdr:colOff>
      <xdr:row>52</xdr:row>
      <xdr:rowOff>0</xdr:rowOff>
    </xdr:to>
    <xdr:cxnSp macro="">
      <xdr:nvCxnSpPr>
        <xdr:cNvPr id="216" name="Gerade Verbindung mit Pfeil 215"/>
        <xdr:cNvCxnSpPr/>
      </xdr:nvCxnSpPr>
      <xdr:spPr>
        <a:xfrm>
          <a:off x="18907125" y="167163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9525</xdr:colOff>
      <xdr:row>50</xdr:row>
      <xdr:rowOff>0</xdr:rowOff>
    </xdr:from>
    <xdr:to>
      <xdr:col>39</xdr:col>
      <xdr:colOff>257175</xdr:colOff>
      <xdr:row>50</xdr:row>
      <xdr:rowOff>0</xdr:rowOff>
    </xdr:to>
    <xdr:cxnSp macro="">
      <xdr:nvCxnSpPr>
        <xdr:cNvPr id="217" name="Gerade Verbindung mit Pfeil 216"/>
        <xdr:cNvCxnSpPr/>
      </xdr:nvCxnSpPr>
      <xdr:spPr>
        <a:xfrm>
          <a:off x="26384250" y="16068675"/>
          <a:ext cx="247650" cy="0"/>
        </a:xfrm>
        <a:prstGeom prst="straightConnector1">
          <a:avLst/>
        </a:prstGeom>
        <a:ln w="28575">
          <a:solidFill>
            <a:sysClr val="windowText" lastClr="00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49</xdr:col>
      <xdr:colOff>209550</xdr:colOff>
      <xdr:row>16</xdr:row>
      <xdr:rowOff>152400</xdr:rowOff>
    </xdr:from>
    <xdr:to>
      <xdr:col>53</xdr:col>
      <xdr:colOff>2743200</xdr:colOff>
      <xdr:row>44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66050" y="5210175"/>
          <a:ext cx="5229225" cy="8991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</xdr:colOff>
      <xdr:row>35</xdr:row>
      <xdr:rowOff>180975</xdr:rowOff>
    </xdr:from>
    <xdr:to>
      <xdr:col>28</xdr:col>
      <xdr:colOff>2428875</xdr:colOff>
      <xdr:row>52</xdr:row>
      <xdr:rowOff>219075</xdr:rowOff>
    </xdr:to>
    <xdr:pic>
      <xdr:nvPicPr>
        <xdr:cNvPr id="307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163425" y="8248650"/>
          <a:ext cx="2895600" cy="3752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5</xdr:row>
      <xdr:rowOff>104775</xdr:rowOff>
    </xdr:from>
    <xdr:to>
      <xdr:col>12</xdr:col>
      <xdr:colOff>676275</xdr:colOff>
      <xdr:row>8</xdr:row>
      <xdr:rowOff>95250</xdr:rowOff>
    </xdr:to>
    <xdr:sp macro="" textlink="">
      <xdr:nvSpPr>
        <xdr:cNvPr id="1119" name="AutoShape 95"/>
        <xdr:cNvSpPr>
          <a:spLocks/>
        </xdr:cNvSpPr>
      </xdr:nvSpPr>
      <xdr:spPr bwMode="auto">
        <a:xfrm>
          <a:off x="5391150" y="1295400"/>
          <a:ext cx="2143125" cy="704850"/>
        </a:xfrm>
        <a:prstGeom prst="leftArrow">
          <a:avLst>
            <a:gd name="adj1" fmla="val 50000"/>
            <a:gd name="adj2" fmla="val 59766"/>
          </a:avLst>
        </a:prstGeom>
        <a:solidFill>
          <a:srgbClr val="FFC000"/>
        </a:solidFill>
        <a:ln w="25400">
          <a:solidFill>
            <a:srgbClr val="0070C0"/>
          </a:solidFill>
          <a:miter lim="800000"/>
          <a:headEnd type="none"/>
          <a:tailEnd type="none"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de-DE" sz="1100" b="1" i="0" u="none" strike="noStrike" baseline="0">
              <a:solidFill>
                <a:sysClr val="windowText" lastClr="000000"/>
              </a:solidFill>
              <a:latin typeface="Arial Black"/>
            </a:rPr>
            <a:t>Namen ins Grüne Feld</a:t>
          </a:r>
        </a:p>
        <a:p>
          <a:pPr algn="ctr" rtl="0">
            <a:defRPr sz="1000"/>
          </a:pPr>
          <a:r>
            <a:rPr lang="de-DE" sz="1100" b="1" i="0" u="none" strike="noStrike" baseline="0">
              <a:solidFill>
                <a:sysClr val="windowText" lastClr="000000"/>
              </a:solidFill>
              <a:latin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2.xml" /><Relationship Id="rId1" Type="http://schemas.openxmlformats.org/officeDocument/2006/relationships/control" Target="../activeX/activeX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3.xml" /><Relationship Id="rId5" Type="http://schemas.openxmlformats.org/officeDocument/2006/relationships/control" Target="../activeX/activeX4.xml" /><Relationship Id="rId1" Type="http://schemas.openxmlformats.org/officeDocument/2006/relationships/control" Target="../activeX/activeX3.xml" /><Relationship Id="rId2" Type="http://schemas.openxmlformats.org/officeDocument/2006/relationships/control" Target="../activeX/activeX4.xml" /><Relationship Id="rId3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BE67"/>
  <sheetViews>
    <sheetView showGridLines="0" zoomScale="70" zoomScaleNormal="70" workbookViewId="0" topLeftCell="A1">
      <selection activeCell="A2" sqref="A2:H4"/>
    </sheetView>
  </sheetViews>
  <sheetFormatPr defaultColWidth="11.421875" defaultRowHeight="15"/>
  <cols>
    <col min="1" max="1" width="6.00390625" style="48" customWidth="1"/>
    <col min="2" max="2" width="5.421875" style="43" bestFit="1" customWidth="1"/>
    <col min="3" max="3" width="24.57421875" style="43" customWidth="1"/>
    <col min="4" max="4" width="5.421875" style="43" bestFit="1" customWidth="1"/>
    <col min="5" max="5" width="24.57421875" style="43" customWidth="1"/>
    <col min="6" max="8" width="4.140625" style="43" customWidth="1"/>
    <col min="9" max="9" width="4.421875" style="43" customWidth="1"/>
    <col min="10" max="10" width="7.8515625" style="43" customWidth="1"/>
    <col min="11" max="11" width="3.421875" style="43" customWidth="1"/>
    <col min="12" max="12" width="24.57421875" style="43" customWidth="1"/>
    <col min="13" max="13" width="5.140625" style="43" customWidth="1"/>
    <col min="14" max="14" width="24.28125" style="43" customWidth="1"/>
    <col min="15" max="15" width="4.140625" style="43" bestFit="1" customWidth="1"/>
    <col min="16" max="16" width="1.57421875" style="43" bestFit="1" customWidth="1"/>
    <col min="17" max="17" width="4.140625" style="43" bestFit="1" customWidth="1"/>
    <col min="18" max="18" width="24.57421875" style="43" customWidth="1"/>
    <col min="19" max="19" width="6.00390625" style="43" customWidth="1"/>
    <col min="20" max="20" width="24.57421875" style="43" customWidth="1"/>
    <col min="21" max="21" width="10.7109375" style="43" bestFit="1" customWidth="1"/>
    <col min="22" max="22" width="5.7109375" style="43" customWidth="1"/>
    <col min="23" max="23" width="5.8515625" style="43" bestFit="1" customWidth="1"/>
    <col min="24" max="24" width="24.57421875" style="43" customWidth="1"/>
    <col min="25" max="25" width="5.57421875" style="43" customWidth="1"/>
    <col min="26" max="26" width="6.00390625" style="43" customWidth="1"/>
    <col min="27" max="27" width="5.421875" style="43" customWidth="1"/>
    <col min="28" max="28" width="6.57421875" style="43" customWidth="1"/>
    <col min="29" max="29" width="6.00390625" style="43" customWidth="1"/>
    <col min="30" max="30" width="4.28125" style="43" customWidth="1"/>
    <col min="31" max="31" width="23.00390625" style="48" customWidth="1"/>
    <col min="32" max="32" width="6.57421875" style="43" customWidth="1"/>
    <col min="33" max="34" width="11.421875" style="43" customWidth="1"/>
    <col min="35" max="35" width="5.57421875" style="43" customWidth="1"/>
    <col min="36" max="36" width="5.7109375" style="43" customWidth="1"/>
    <col min="37" max="37" width="22.8515625" style="43" customWidth="1"/>
    <col min="38" max="38" width="7.28125" style="43" customWidth="1"/>
    <col min="39" max="39" width="7.8515625" style="43" customWidth="1"/>
    <col min="40" max="40" width="11.421875" style="43" customWidth="1"/>
    <col min="41" max="41" width="5.8515625" style="43" customWidth="1"/>
    <col min="42" max="42" width="15.28125" style="43" customWidth="1"/>
    <col min="43" max="43" width="11.421875" style="43" customWidth="1"/>
    <col min="44" max="44" width="6.57421875" style="43" customWidth="1"/>
    <col min="45" max="45" width="6.421875" style="43" customWidth="1"/>
    <col min="46" max="46" width="5.421875" style="43" customWidth="1"/>
    <col min="47" max="47" width="27.421875" style="43" customWidth="1"/>
    <col min="48" max="48" width="4.28125" style="43" customWidth="1"/>
    <col min="49" max="49" width="4.57421875" style="43" customWidth="1"/>
    <col min="50" max="50" width="6.140625" style="43" customWidth="1"/>
    <col min="51" max="53" width="11.421875" style="43" customWidth="1"/>
    <col min="54" max="54" width="42.140625" style="43" bestFit="1" customWidth="1"/>
    <col min="55" max="16384" width="11.421875" style="43" customWidth="1"/>
  </cols>
  <sheetData>
    <row r="1" spans="1:53" s="45" customFormat="1" ht="48.75" customHeight="1">
      <c r="A1" s="13"/>
      <c r="B1" s="164">
        <f>IF(Namen!A65&lt;32,2,"")</f>
        <v>2</v>
      </c>
      <c r="C1" s="275" t="str">
        <f>IF(B1=2,"Bitte das 32er Feld nutzen","")</f>
        <v>Bitte das 32er Feld nutzen</v>
      </c>
      <c r="D1" s="275"/>
      <c r="E1" s="275"/>
      <c r="F1" s="275"/>
      <c r="G1" s="275"/>
      <c r="H1" s="275"/>
      <c r="I1" s="27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4" t="s">
        <v>13</v>
      </c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44"/>
      <c r="AX1" s="13"/>
      <c r="AY1" s="13"/>
      <c r="AZ1" s="13"/>
      <c r="BA1" s="13"/>
    </row>
    <row r="2" spans="1:13" ht="15">
      <c r="A2" s="220" t="s">
        <v>0</v>
      </c>
      <c r="B2" s="220"/>
      <c r="C2" s="220"/>
      <c r="D2" s="220"/>
      <c r="E2" s="220"/>
      <c r="F2" s="220"/>
      <c r="G2" s="220"/>
      <c r="H2" s="220"/>
      <c r="K2" s="220" t="s">
        <v>1</v>
      </c>
      <c r="L2" s="220"/>
      <c r="M2" s="220"/>
    </row>
    <row r="3" spans="1:57" s="45" customFormat="1" ht="14.25" customHeight="1">
      <c r="A3" s="220"/>
      <c r="B3" s="220"/>
      <c r="C3" s="220"/>
      <c r="D3" s="220"/>
      <c r="E3" s="220"/>
      <c r="F3" s="220"/>
      <c r="G3" s="220"/>
      <c r="H3" s="220"/>
      <c r="I3" s="14"/>
      <c r="J3" s="14"/>
      <c r="K3" s="220"/>
      <c r="L3" s="220"/>
      <c r="M3" s="220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</row>
    <row r="4" spans="1:57" s="45" customFormat="1" ht="14.25" customHeight="1" thickBot="1">
      <c r="A4" s="276"/>
      <c r="B4" s="276"/>
      <c r="C4" s="276"/>
      <c r="D4" s="276"/>
      <c r="E4" s="276"/>
      <c r="F4" s="276"/>
      <c r="G4" s="276"/>
      <c r="H4" s="276"/>
      <c r="I4" s="13"/>
      <c r="J4" s="13"/>
      <c r="K4" s="220"/>
      <c r="L4" s="220"/>
      <c r="M4" s="220"/>
      <c r="N4" s="13"/>
      <c r="O4" s="13"/>
      <c r="P4" s="13"/>
      <c r="Q4" s="277" t="s">
        <v>2</v>
      </c>
      <c r="R4" s="277"/>
      <c r="S4" s="277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256" t="s">
        <v>14</v>
      </c>
      <c r="AL4" s="256"/>
      <c r="AM4" s="256"/>
      <c r="AN4" s="265">
        <f ca="1">TODAY()</f>
        <v>43472</v>
      </c>
      <c r="AO4" s="266"/>
      <c r="AP4" s="266"/>
      <c r="AQ4" s="266"/>
      <c r="AR4" s="266"/>
      <c r="AS4" s="266"/>
      <c r="AT4" s="13"/>
      <c r="AU4" s="256" t="s">
        <v>15</v>
      </c>
      <c r="AV4" s="257"/>
      <c r="AW4" s="257"/>
      <c r="AX4" s="257"/>
      <c r="AY4" s="257"/>
      <c r="AZ4" s="257"/>
      <c r="BA4" s="15"/>
      <c r="BB4" s="15"/>
      <c r="BC4" s="13"/>
      <c r="BD4" s="13"/>
      <c r="BE4" s="13"/>
    </row>
    <row r="5" spans="1:57" s="45" customFormat="1" ht="25.5" customHeight="1" thickBot="1">
      <c r="A5" s="16"/>
      <c r="B5" s="17">
        <v>1</v>
      </c>
      <c r="C5" s="182" t="str">
        <f ca="1">IF(B5&gt;Namen!$A$64,"-",INDIRECT("Namen!"&amp;"b"&amp;B5))</f>
        <v>-</v>
      </c>
      <c r="D5" s="18">
        <v>64</v>
      </c>
      <c r="E5" s="182" t="str">
        <f ca="1">IF(D5&gt;Namen!$A$64,"-",INDIRECT("Namen!"&amp;"b"&amp;D5))</f>
        <v>-</v>
      </c>
      <c r="F5" s="19"/>
      <c r="G5" s="20" t="s">
        <v>59</v>
      </c>
      <c r="H5" s="21"/>
      <c r="I5" s="158">
        <v>1</v>
      </c>
      <c r="J5" s="22"/>
      <c r="K5" s="228"/>
      <c r="L5" s="183" t="str">
        <f aca="true" t="shared" si="0" ref="L5:L36">IF(E5="-",C5,IF(ISBLANK(F5),"",IF(F5&gt;H5,C5,E5)))</f>
        <v>-</v>
      </c>
      <c r="M5" s="215"/>
      <c r="N5" s="193">
        <v>33</v>
      </c>
      <c r="O5" s="13"/>
      <c r="P5" s="13"/>
      <c r="Q5" s="277"/>
      <c r="R5" s="277"/>
      <c r="S5" s="277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264"/>
      <c r="AL5" s="264"/>
      <c r="AM5" s="264"/>
      <c r="AN5" s="267"/>
      <c r="AO5" s="267"/>
      <c r="AP5" s="267"/>
      <c r="AQ5" s="267"/>
      <c r="AR5" s="267"/>
      <c r="AS5" s="267"/>
      <c r="AT5" s="13"/>
      <c r="AU5" s="258"/>
      <c r="AV5" s="258"/>
      <c r="AW5" s="258"/>
      <c r="AX5" s="258"/>
      <c r="AY5" s="258"/>
      <c r="AZ5" s="258"/>
      <c r="BA5" s="15"/>
      <c r="BB5" s="15"/>
      <c r="BC5" s="13"/>
      <c r="BD5" s="13"/>
      <c r="BE5" s="13"/>
    </row>
    <row r="6" spans="1:57" s="45" customFormat="1" ht="25.5" customHeight="1" thickBot="1">
      <c r="A6" s="16"/>
      <c r="B6" s="17">
        <v>32</v>
      </c>
      <c r="C6" s="182" t="str">
        <f ca="1">IF(B6&gt;Namen!$A$64,"-",INDIRECT("Namen!"&amp;"b"&amp;B6))</f>
        <v>-</v>
      </c>
      <c r="D6" s="18">
        <v>33</v>
      </c>
      <c r="E6" s="182" t="str">
        <f ca="1">IF(D6&gt;Namen!$A$64,"-",INDIRECT("Namen!"&amp;"b"&amp;D6))</f>
        <v>-</v>
      </c>
      <c r="F6" s="19"/>
      <c r="G6" s="20" t="s">
        <v>59</v>
      </c>
      <c r="H6" s="21"/>
      <c r="I6" s="158">
        <v>2</v>
      </c>
      <c r="J6" s="22"/>
      <c r="K6" s="229"/>
      <c r="L6" s="183" t="str">
        <f ca="1" t="shared" si="0"/>
        <v>-</v>
      </c>
      <c r="M6" s="23"/>
      <c r="N6" s="195"/>
      <c r="O6" s="25"/>
      <c r="P6" s="26"/>
      <c r="Q6" s="228"/>
      <c r="R6" s="187" t="str">
        <f>IF(ISBLANK(M5),"",IF(M5&gt;M6,L5,L6))</f>
        <v/>
      </c>
      <c r="S6" s="27"/>
      <c r="T6" s="156">
        <v>49</v>
      </c>
      <c r="U6" s="51"/>
      <c r="V6" s="51"/>
      <c r="W6" s="219" t="s">
        <v>60</v>
      </c>
      <c r="X6" s="219"/>
      <c r="Y6" s="219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268" t="s">
        <v>104</v>
      </c>
      <c r="AL6" s="268"/>
      <c r="AM6" s="268"/>
      <c r="AN6" s="269" t="s">
        <v>105</v>
      </c>
      <c r="AO6" s="269"/>
      <c r="AQ6" s="269" t="s">
        <v>67</v>
      </c>
      <c r="AR6" s="269"/>
      <c r="AS6" s="271">
        <f>Namen!A65</f>
        <v>0</v>
      </c>
      <c r="AT6" s="13"/>
      <c r="AU6" s="260" t="s">
        <v>18</v>
      </c>
      <c r="AV6" s="262" t="s">
        <v>65</v>
      </c>
      <c r="AW6" s="262"/>
      <c r="AX6" s="262"/>
      <c r="AY6" s="262"/>
      <c r="AZ6" s="262"/>
      <c r="BA6" s="136"/>
      <c r="BB6" s="137"/>
      <c r="BC6" s="13"/>
      <c r="BD6" s="13"/>
      <c r="BE6" s="13"/>
    </row>
    <row r="7" spans="1:57" s="45" customFormat="1" ht="25.5" customHeight="1" thickBot="1">
      <c r="A7" s="16"/>
      <c r="B7" s="17">
        <v>16</v>
      </c>
      <c r="C7" s="182" t="str">
        <f ca="1">IF(B7&gt;Namen!$A$64,"-",INDIRECT("Namen!"&amp;"b"&amp;B7))</f>
        <v>-</v>
      </c>
      <c r="D7" s="18">
        <v>49</v>
      </c>
      <c r="E7" s="182" t="str">
        <f ca="1">IF(D7&gt;Namen!$A$64,"-",INDIRECT("Namen!"&amp;"b"&amp;D7))</f>
        <v>-</v>
      </c>
      <c r="F7" s="19"/>
      <c r="G7" s="20" t="s">
        <v>59</v>
      </c>
      <c r="H7" s="21"/>
      <c r="I7" s="158">
        <v>3</v>
      </c>
      <c r="J7" s="22"/>
      <c r="K7" s="228"/>
      <c r="L7" s="183" t="str">
        <f ca="1" t="shared" si="0"/>
        <v>-</v>
      </c>
      <c r="M7" s="16"/>
      <c r="N7" s="193">
        <v>34</v>
      </c>
      <c r="O7" s="29"/>
      <c r="P7" s="30"/>
      <c r="Q7" s="229"/>
      <c r="R7" s="188" t="str">
        <f>IF(ISBLANK(M7),"",IF(M7&gt;M8,L7,L8))</f>
        <v/>
      </c>
      <c r="S7" s="31"/>
      <c r="T7" s="32"/>
      <c r="U7" s="52"/>
      <c r="V7" s="52"/>
      <c r="W7" s="219"/>
      <c r="X7" s="219"/>
      <c r="Y7" s="219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264"/>
      <c r="AL7" s="264"/>
      <c r="AM7" s="264"/>
      <c r="AN7" s="270"/>
      <c r="AO7" s="270"/>
      <c r="AP7" s="135"/>
      <c r="AQ7" s="270"/>
      <c r="AR7" s="270"/>
      <c r="AS7" s="272"/>
      <c r="AT7" s="13"/>
      <c r="AU7" s="261"/>
      <c r="AV7" s="263"/>
      <c r="AW7" s="263"/>
      <c r="AX7" s="263"/>
      <c r="AY7" s="263"/>
      <c r="AZ7" s="263"/>
      <c r="BA7" s="136"/>
      <c r="BB7" s="70" t="s">
        <v>65</v>
      </c>
      <c r="BC7" s="13"/>
      <c r="BD7" s="13"/>
      <c r="BE7" s="13"/>
    </row>
    <row r="8" spans="1:57" s="45" customFormat="1" ht="25.5" customHeight="1" thickBot="1">
      <c r="A8" s="16"/>
      <c r="B8" s="17">
        <v>17</v>
      </c>
      <c r="C8" s="182" t="str">
        <f ca="1">IF(B8&gt;Namen!$A$64,"-",INDIRECT("Namen!"&amp;"b"&amp;B8))</f>
        <v>-</v>
      </c>
      <c r="D8" s="18">
        <v>48</v>
      </c>
      <c r="E8" s="182" t="str">
        <f ca="1">IF(D8&gt;Namen!$A$64,"-",INDIRECT("Namen!"&amp;"b"&amp;D8))</f>
        <v>-</v>
      </c>
      <c r="F8" s="19"/>
      <c r="G8" s="20" t="s">
        <v>59</v>
      </c>
      <c r="H8" s="21"/>
      <c r="I8" s="158">
        <v>4</v>
      </c>
      <c r="J8" s="22"/>
      <c r="K8" s="229"/>
      <c r="L8" s="183" t="str">
        <f ca="1" t="shared" si="0"/>
        <v>-</v>
      </c>
      <c r="M8" s="192"/>
      <c r="N8" s="195"/>
      <c r="O8" s="13"/>
      <c r="P8" s="13"/>
      <c r="Q8" s="13"/>
      <c r="R8" s="189"/>
      <c r="S8" s="13"/>
      <c r="T8" s="33"/>
      <c r="U8" s="54"/>
      <c r="V8" s="55"/>
      <c r="W8" s="228"/>
      <c r="X8" s="49" t="str">
        <f>IF(ISBLANK(S6),"",IF(S6&gt;S7,R6,R7))</f>
        <v/>
      </c>
      <c r="Y8" s="27"/>
      <c r="Z8" s="28">
        <v>57</v>
      </c>
      <c r="AA8" s="51"/>
      <c r="AB8" s="51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259"/>
      <c r="AY8" s="232"/>
      <c r="AZ8" s="232"/>
      <c r="BA8" s="136"/>
      <c r="BB8" s="70" t="s">
        <v>63</v>
      </c>
      <c r="BC8" s="13"/>
      <c r="BD8" s="13"/>
      <c r="BE8" s="13"/>
    </row>
    <row r="9" spans="1:57" s="45" customFormat="1" ht="25.5" customHeight="1" thickBot="1">
      <c r="A9" s="16"/>
      <c r="B9" s="17">
        <v>9</v>
      </c>
      <c r="C9" s="182" t="str">
        <f ca="1">IF(B9&gt;Namen!$A$64,"-",INDIRECT("Namen!"&amp;"b"&amp;B9))</f>
        <v>-</v>
      </c>
      <c r="D9" s="18">
        <v>56</v>
      </c>
      <c r="E9" s="182" t="str">
        <f ca="1">IF(D9&gt;Namen!$A$64,"-",INDIRECT("Namen!"&amp;"b"&amp;D9))</f>
        <v>-</v>
      </c>
      <c r="F9" s="19"/>
      <c r="G9" s="20" t="s">
        <v>59</v>
      </c>
      <c r="H9" s="21"/>
      <c r="I9" s="158">
        <v>5</v>
      </c>
      <c r="J9" s="22"/>
      <c r="K9" s="228"/>
      <c r="L9" s="183" t="str">
        <f ca="1" t="shared" si="0"/>
        <v>-</v>
      </c>
      <c r="M9" s="215"/>
      <c r="N9" s="194">
        <v>35</v>
      </c>
      <c r="O9" s="13"/>
      <c r="P9" s="13"/>
      <c r="Q9" s="13"/>
      <c r="R9" s="189"/>
      <c r="S9" s="13"/>
      <c r="T9" s="33"/>
      <c r="U9" s="53"/>
      <c r="V9" s="52"/>
      <c r="W9" s="229"/>
      <c r="X9" s="50" t="str">
        <f>IF(ISBLANK(S10),"",IF(S10&gt;S11,R10,R11))</f>
        <v/>
      </c>
      <c r="Y9" s="31"/>
      <c r="Z9" s="32"/>
      <c r="AA9" s="52"/>
      <c r="AB9" s="52"/>
      <c r="AC9" s="13"/>
      <c r="AD9" s="13"/>
      <c r="AE9" s="13"/>
      <c r="AF9" s="13"/>
      <c r="AG9" s="13"/>
      <c r="AH9" s="13"/>
      <c r="AI9" s="13"/>
      <c r="AJ9" s="201" t="s">
        <v>16</v>
      </c>
      <c r="AK9" s="47"/>
      <c r="AL9" s="47"/>
      <c r="AM9" s="47"/>
      <c r="AN9" s="47"/>
      <c r="AO9" s="47"/>
      <c r="AP9" s="47"/>
      <c r="AQ9" s="47"/>
      <c r="AR9" s="47"/>
      <c r="AS9" s="47"/>
      <c r="AT9" s="13"/>
      <c r="AU9" s="13"/>
      <c r="AV9" s="13"/>
      <c r="AW9" s="13"/>
      <c r="AX9" s="273"/>
      <c r="AY9" s="232"/>
      <c r="AZ9" s="232"/>
      <c r="BA9" s="136"/>
      <c r="BB9" s="70" t="s">
        <v>64</v>
      </c>
      <c r="BC9" s="13"/>
      <c r="BD9" s="13"/>
      <c r="BE9" s="13"/>
    </row>
    <row r="10" spans="1:57" s="45" customFormat="1" ht="25.5" customHeight="1" thickBot="1">
      <c r="A10" s="16"/>
      <c r="B10" s="17">
        <v>24</v>
      </c>
      <c r="C10" s="182" t="str">
        <f ca="1">IF(B10&gt;Namen!$A$64,"-",INDIRECT("Namen!"&amp;"b"&amp;B10))</f>
        <v>-</v>
      </c>
      <c r="D10" s="18">
        <v>41</v>
      </c>
      <c r="E10" s="182" t="str">
        <f ca="1">IF(D10&gt;Namen!$A$64,"-",INDIRECT("Namen!"&amp;"b"&amp;D10))</f>
        <v>-</v>
      </c>
      <c r="F10" s="19"/>
      <c r="G10" s="20" t="s">
        <v>59</v>
      </c>
      <c r="H10" s="21"/>
      <c r="I10" s="158">
        <v>6</v>
      </c>
      <c r="J10" s="22"/>
      <c r="K10" s="229"/>
      <c r="L10" s="183" t="str">
        <f ca="1" t="shared" si="0"/>
        <v>-</v>
      </c>
      <c r="M10" s="216"/>
      <c r="N10" s="195"/>
      <c r="O10" s="25"/>
      <c r="P10" s="26"/>
      <c r="Q10" s="228"/>
      <c r="R10" s="187" t="str">
        <f>IF(ISBLANK(M9),"",IF(M9&gt;M10,L9,L10))</f>
        <v/>
      </c>
      <c r="S10" s="27"/>
      <c r="T10" s="157">
        <v>50</v>
      </c>
      <c r="U10" s="51"/>
      <c r="V10" s="51"/>
      <c r="W10" s="13"/>
      <c r="X10" s="13"/>
      <c r="Y10" s="13"/>
      <c r="Z10" s="33"/>
      <c r="AA10" s="52"/>
      <c r="AB10" s="52"/>
      <c r="AC10" s="13"/>
      <c r="AD10" s="219" t="s">
        <v>17</v>
      </c>
      <c r="AE10" s="219"/>
      <c r="AF10" s="219"/>
      <c r="AG10" s="153"/>
      <c r="AH10" s="13"/>
      <c r="AI10" s="13"/>
      <c r="AJ10" s="252"/>
      <c r="AK10" s="253"/>
      <c r="AL10" s="253"/>
      <c r="AM10" s="253"/>
      <c r="AN10" s="253"/>
      <c r="AO10" s="253"/>
      <c r="AP10" s="253"/>
      <c r="AQ10" s="253"/>
      <c r="AR10" s="253"/>
      <c r="AS10" s="253"/>
      <c r="AT10" s="37"/>
      <c r="AU10" s="252"/>
      <c r="AV10" s="253"/>
      <c r="AW10" s="253"/>
      <c r="AX10" s="253"/>
      <c r="AY10" s="253"/>
      <c r="AZ10" s="253"/>
      <c r="BA10" s="136"/>
      <c r="BB10" s="70" t="s">
        <v>66</v>
      </c>
      <c r="BC10" s="13"/>
      <c r="BD10" s="13"/>
      <c r="BE10" s="13"/>
    </row>
    <row r="11" spans="1:57" s="45" customFormat="1" ht="25.5" customHeight="1" thickBot="1">
      <c r="A11" s="16"/>
      <c r="B11" s="17">
        <v>25</v>
      </c>
      <c r="C11" s="182" t="str">
        <f ca="1">IF(B11&gt;Namen!$A$64,"-",INDIRECT("Namen!"&amp;"b"&amp;B11))</f>
        <v>-</v>
      </c>
      <c r="D11" s="18">
        <v>40</v>
      </c>
      <c r="E11" s="182" t="str">
        <f ca="1">IF(D11&gt;Namen!$A$64,"-",INDIRECT("Namen!"&amp;"b"&amp;D11))</f>
        <v>-</v>
      </c>
      <c r="F11" s="19"/>
      <c r="G11" s="20" t="s">
        <v>59</v>
      </c>
      <c r="H11" s="21"/>
      <c r="I11" s="158">
        <v>7</v>
      </c>
      <c r="J11" s="22"/>
      <c r="K11" s="228"/>
      <c r="L11" s="183" t="str">
        <f ca="1" t="shared" si="0"/>
        <v>-</v>
      </c>
      <c r="M11" s="215"/>
      <c r="N11" s="193">
        <v>36</v>
      </c>
      <c r="O11" s="29"/>
      <c r="P11" s="30"/>
      <c r="Q11" s="229"/>
      <c r="R11" s="188" t="str">
        <f>IF(ISBLANK(M11),"",IF(M11&gt;M12,L11,L12))</f>
        <v/>
      </c>
      <c r="S11" s="31"/>
      <c r="T11" s="35"/>
      <c r="U11" s="52"/>
      <c r="V11" s="52"/>
      <c r="W11" s="13"/>
      <c r="X11" s="13"/>
      <c r="Y11" s="13"/>
      <c r="Z11" s="33"/>
      <c r="AA11" s="52"/>
      <c r="AB11" s="52"/>
      <c r="AC11" s="13"/>
      <c r="AD11" s="219"/>
      <c r="AE11" s="219"/>
      <c r="AF11" s="219"/>
      <c r="AG11" s="13"/>
      <c r="AH11" s="13"/>
      <c r="AI11" s="13"/>
      <c r="AJ11" s="252"/>
      <c r="AK11" s="253"/>
      <c r="AL11" s="253"/>
      <c r="AM11" s="253"/>
      <c r="AN11" s="253"/>
      <c r="AO11" s="253"/>
      <c r="AP11" s="253"/>
      <c r="AQ11" s="253"/>
      <c r="AR11" s="253"/>
      <c r="AS11" s="253"/>
      <c r="AT11" s="37"/>
      <c r="AU11" s="252"/>
      <c r="AV11" s="253"/>
      <c r="AW11" s="253"/>
      <c r="AX11" s="253"/>
      <c r="AY11" s="253"/>
      <c r="AZ11" s="253"/>
      <c r="BA11" s="136"/>
      <c r="BB11" s="136"/>
      <c r="BC11" s="13"/>
      <c r="BD11" s="13"/>
      <c r="BE11" s="13"/>
    </row>
    <row r="12" spans="1:57" s="45" customFormat="1" ht="25.5" customHeight="1" thickBot="1">
      <c r="A12" s="16"/>
      <c r="B12" s="17">
        <v>8</v>
      </c>
      <c r="C12" s="182" t="str">
        <f ca="1">IF(B12&gt;Namen!$A$64,"-",INDIRECT("Namen!"&amp;"b"&amp;B12))</f>
        <v>-</v>
      </c>
      <c r="D12" s="18">
        <v>57</v>
      </c>
      <c r="E12" s="182" t="str">
        <f ca="1">IF(D12&gt;Namen!$A$64,"-",INDIRECT("Namen!"&amp;"b"&amp;D12))</f>
        <v>-</v>
      </c>
      <c r="F12" s="19"/>
      <c r="G12" s="20" t="s">
        <v>59</v>
      </c>
      <c r="H12" s="21"/>
      <c r="I12" s="158">
        <v>8</v>
      </c>
      <c r="J12" s="22"/>
      <c r="K12" s="229"/>
      <c r="L12" s="183" t="str">
        <f ca="1" t="shared" si="0"/>
        <v>-</v>
      </c>
      <c r="M12" s="216"/>
      <c r="N12" s="196"/>
      <c r="O12" s="13"/>
      <c r="P12" s="13"/>
      <c r="Q12" s="13"/>
      <c r="R12" s="189"/>
      <c r="S12" s="13"/>
      <c r="T12" s="36"/>
      <c r="U12" s="36"/>
      <c r="V12" s="36"/>
      <c r="W12" s="13"/>
      <c r="X12" s="13"/>
      <c r="Y12" s="13"/>
      <c r="Z12" s="33"/>
      <c r="AA12" s="61"/>
      <c r="AB12" s="62"/>
      <c r="AC12" s="63"/>
      <c r="AD12" s="228"/>
      <c r="AE12" s="49" t="str">
        <f>(IF(OR(Y8&lt;&gt;"",Y9&lt;&gt;""),IF(Y8&gt;Y9,X8,X9),""))</f>
        <v/>
      </c>
      <c r="AF12" s="27"/>
      <c r="AG12" s="67"/>
      <c r="AH12" s="81">
        <v>61</v>
      </c>
      <c r="AI12" s="13"/>
      <c r="AJ12" s="252"/>
      <c r="AK12" s="253"/>
      <c r="AL12" s="253"/>
      <c r="AM12" s="253"/>
      <c r="AN12" s="253"/>
      <c r="AO12" s="253"/>
      <c r="AP12" s="253"/>
      <c r="AQ12" s="253"/>
      <c r="AR12" s="253"/>
      <c r="AS12" s="253"/>
      <c r="AT12" s="37"/>
      <c r="AU12" s="252"/>
      <c r="AV12" s="253"/>
      <c r="AW12" s="253"/>
      <c r="AX12" s="253"/>
      <c r="AY12" s="253"/>
      <c r="AZ12" s="253"/>
      <c r="BA12" s="15"/>
      <c r="BB12" s="15"/>
      <c r="BC12" s="13"/>
      <c r="BD12" s="13"/>
      <c r="BE12" s="13"/>
    </row>
    <row r="13" spans="1:57" s="45" customFormat="1" ht="25.5" customHeight="1" thickBot="1">
      <c r="A13" s="16"/>
      <c r="B13" s="17">
        <v>5</v>
      </c>
      <c r="C13" s="182" t="str">
        <f ca="1">IF(B13&gt;Namen!$A$64,"-",INDIRECT("Namen!"&amp;"b"&amp;B13))</f>
        <v>-</v>
      </c>
      <c r="D13" s="18">
        <v>60</v>
      </c>
      <c r="E13" s="182" t="str">
        <f ca="1">IF(D13&gt;Namen!$A$64,"-",INDIRECT("Namen!"&amp;"b"&amp;D13))</f>
        <v>-</v>
      </c>
      <c r="F13" s="19"/>
      <c r="G13" s="20" t="s">
        <v>59</v>
      </c>
      <c r="H13" s="21"/>
      <c r="I13" s="158">
        <v>9</v>
      </c>
      <c r="J13" s="22"/>
      <c r="K13" s="228"/>
      <c r="L13" s="183" t="str">
        <f ca="1" t="shared" si="0"/>
        <v>-</v>
      </c>
      <c r="M13" s="215"/>
      <c r="N13" s="194">
        <v>37</v>
      </c>
      <c r="O13" s="13"/>
      <c r="P13" s="13"/>
      <c r="Q13" s="13"/>
      <c r="R13" s="189"/>
      <c r="S13" s="13"/>
      <c r="T13" s="36"/>
      <c r="U13" s="36"/>
      <c r="V13" s="36"/>
      <c r="W13" s="13"/>
      <c r="X13" s="13"/>
      <c r="Y13" s="13"/>
      <c r="Z13" s="33"/>
      <c r="AA13" s="64"/>
      <c r="AB13" s="24"/>
      <c r="AC13" s="65"/>
      <c r="AD13" s="229"/>
      <c r="AE13" s="50" t="str">
        <f>(IF(OR(Y16&lt;&gt;"",Y17&lt;&gt;""),IF(Y16&gt;Y17,X16,X17),""))</f>
        <v/>
      </c>
      <c r="AF13" s="31"/>
      <c r="AG13" s="68"/>
      <c r="AH13" s="66"/>
      <c r="AI13" s="13"/>
      <c r="AJ13" s="252"/>
      <c r="AK13" s="253"/>
      <c r="AL13" s="253"/>
      <c r="AM13" s="253"/>
      <c r="AN13" s="253"/>
      <c r="AO13" s="253"/>
      <c r="AP13" s="253"/>
      <c r="AQ13" s="253"/>
      <c r="AR13" s="253"/>
      <c r="AS13" s="253"/>
      <c r="AT13" s="37"/>
      <c r="AU13" s="252"/>
      <c r="AV13" s="253"/>
      <c r="AW13" s="253"/>
      <c r="AX13" s="253"/>
      <c r="AY13" s="253"/>
      <c r="AZ13" s="253"/>
      <c r="BA13" s="15"/>
      <c r="BB13" s="15"/>
      <c r="BC13" s="13"/>
      <c r="BD13" s="13"/>
      <c r="BE13" s="13"/>
    </row>
    <row r="14" spans="1:57" s="45" customFormat="1" ht="25.5" customHeight="1" thickBot="1">
      <c r="A14" s="16"/>
      <c r="B14" s="17">
        <v>28</v>
      </c>
      <c r="C14" s="182" t="str">
        <f ca="1">IF(B14&gt;Namen!$A$64,"-",INDIRECT("Namen!"&amp;"b"&amp;B14))</f>
        <v>-</v>
      </c>
      <c r="D14" s="18">
        <v>37</v>
      </c>
      <c r="E14" s="182" t="str">
        <f ca="1">IF(D14&gt;Namen!$A$64,"-",INDIRECT("Namen!"&amp;"b"&amp;D14))</f>
        <v>-</v>
      </c>
      <c r="F14" s="19"/>
      <c r="G14" s="20" t="s">
        <v>59</v>
      </c>
      <c r="H14" s="21"/>
      <c r="I14" s="158">
        <v>10</v>
      </c>
      <c r="J14" s="22"/>
      <c r="K14" s="229"/>
      <c r="L14" s="183" t="str">
        <f ca="1" t="shared" si="0"/>
        <v>-</v>
      </c>
      <c r="M14" s="216"/>
      <c r="N14" s="195"/>
      <c r="O14" s="25"/>
      <c r="P14" s="26"/>
      <c r="Q14" s="228"/>
      <c r="R14" s="187" t="str">
        <f>IF(ISBLANK(M13),"",IF(M13&gt;M14,L13,L14))</f>
        <v/>
      </c>
      <c r="S14" s="27"/>
      <c r="T14" s="156">
        <v>51</v>
      </c>
      <c r="U14" s="51"/>
      <c r="V14" s="51"/>
      <c r="W14" s="13"/>
      <c r="X14" s="13"/>
      <c r="Y14" s="13"/>
      <c r="Z14" s="33"/>
      <c r="AA14" s="52"/>
      <c r="AB14" s="52"/>
      <c r="AC14" s="13"/>
      <c r="AD14" s="13"/>
      <c r="AE14" s="13"/>
      <c r="AF14" s="13"/>
      <c r="AG14" s="13"/>
      <c r="AH14" s="33"/>
      <c r="AI14" s="13"/>
      <c r="AJ14" s="252"/>
      <c r="AK14" s="253"/>
      <c r="AL14" s="253"/>
      <c r="AM14" s="253"/>
      <c r="AN14" s="253"/>
      <c r="AO14" s="253"/>
      <c r="AP14" s="253"/>
      <c r="AQ14" s="253"/>
      <c r="AR14" s="253"/>
      <c r="AS14" s="253"/>
      <c r="AT14" s="37"/>
      <c r="AU14" s="252"/>
      <c r="AV14" s="253"/>
      <c r="AW14" s="253"/>
      <c r="AX14" s="253"/>
      <c r="AY14" s="253"/>
      <c r="AZ14" s="253"/>
      <c r="BA14" s="15"/>
      <c r="BB14" s="15"/>
      <c r="BC14" s="13"/>
      <c r="BD14" s="13"/>
      <c r="BE14" s="13"/>
    </row>
    <row r="15" spans="1:57" s="45" customFormat="1" ht="25.5" customHeight="1" thickBot="1">
      <c r="A15" s="16"/>
      <c r="B15" s="17">
        <v>21</v>
      </c>
      <c r="C15" s="182" t="str">
        <f ca="1">IF(B15&gt;Namen!$A$64,"-",INDIRECT("Namen!"&amp;"b"&amp;B15))</f>
        <v>-</v>
      </c>
      <c r="D15" s="18">
        <v>44</v>
      </c>
      <c r="E15" s="182" t="str">
        <f ca="1">IF(D15&gt;Namen!$A$64,"-",INDIRECT("Namen!"&amp;"b"&amp;D15))</f>
        <v>-</v>
      </c>
      <c r="F15" s="19"/>
      <c r="G15" s="20" t="s">
        <v>59</v>
      </c>
      <c r="H15" s="21"/>
      <c r="I15" s="158">
        <v>11</v>
      </c>
      <c r="J15" s="22"/>
      <c r="K15" s="228"/>
      <c r="L15" s="183" t="str">
        <f ca="1" t="shared" si="0"/>
        <v>-</v>
      </c>
      <c r="M15" s="215"/>
      <c r="N15" s="193">
        <v>38</v>
      </c>
      <c r="O15" s="29"/>
      <c r="P15" s="30"/>
      <c r="Q15" s="229"/>
      <c r="R15" s="188" t="str">
        <f>IF(ISBLANK(M15),"",IF(M15&gt;M16,L15,L16))</f>
        <v/>
      </c>
      <c r="S15" s="31"/>
      <c r="T15" s="32"/>
      <c r="U15" s="52"/>
      <c r="V15" s="52"/>
      <c r="W15" s="13"/>
      <c r="X15" s="13"/>
      <c r="Y15" s="13"/>
      <c r="Z15" s="33"/>
      <c r="AA15" s="52"/>
      <c r="AB15" s="52"/>
      <c r="AC15" s="13"/>
      <c r="AD15" s="13"/>
      <c r="AE15" s="13"/>
      <c r="AF15" s="13"/>
      <c r="AG15" s="13"/>
      <c r="AH15" s="33"/>
      <c r="AI15" s="13"/>
      <c r="AJ15" s="252"/>
      <c r="AK15" s="253"/>
      <c r="AL15" s="253"/>
      <c r="AM15" s="253"/>
      <c r="AN15" s="253"/>
      <c r="AO15" s="253"/>
      <c r="AP15" s="253"/>
      <c r="AQ15" s="253"/>
      <c r="AR15" s="253"/>
      <c r="AS15" s="253"/>
      <c r="AT15" s="37"/>
      <c r="AU15" s="252"/>
      <c r="AV15" s="253"/>
      <c r="AW15" s="253"/>
      <c r="AX15" s="253"/>
      <c r="AY15" s="253"/>
      <c r="AZ15" s="253"/>
      <c r="BA15" s="15"/>
      <c r="BB15" s="15"/>
      <c r="BC15" s="13"/>
      <c r="BD15" s="13"/>
      <c r="BE15" s="13"/>
    </row>
    <row r="16" spans="1:57" s="45" customFormat="1" ht="25.5" customHeight="1" thickBot="1">
      <c r="A16" s="16"/>
      <c r="B16" s="17">
        <v>12</v>
      </c>
      <c r="C16" s="182" t="str">
        <f ca="1">IF(B16&gt;Namen!$A$64,"-",INDIRECT("Namen!"&amp;"b"&amp;B16))</f>
        <v>-</v>
      </c>
      <c r="D16" s="18">
        <v>53</v>
      </c>
      <c r="E16" s="182" t="str">
        <f ca="1">IF(D16&gt;Namen!$A$64,"-",INDIRECT("Namen!"&amp;"b"&amp;D16))</f>
        <v>-</v>
      </c>
      <c r="F16" s="19"/>
      <c r="G16" s="20" t="s">
        <v>59</v>
      </c>
      <c r="H16" s="21"/>
      <c r="I16" s="158">
        <v>12</v>
      </c>
      <c r="J16" s="22"/>
      <c r="K16" s="229"/>
      <c r="L16" s="183" t="str">
        <f ca="1" t="shared" si="0"/>
        <v>-</v>
      </c>
      <c r="M16" s="216"/>
      <c r="N16" s="196"/>
      <c r="O16" s="37"/>
      <c r="P16" s="37"/>
      <c r="Q16" s="13"/>
      <c r="R16" s="189"/>
      <c r="S16" s="13"/>
      <c r="T16" s="33"/>
      <c r="U16" s="54"/>
      <c r="V16" s="55"/>
      <c r="W16" s="228"/>
      <c r="X16" s="49" t="str">
        <f>IF(ISBLANK(S14),"",IF(S14&gt;S15,R14,R15))</f>
        <v/>
      </c>
      <c r="Y16" s="27"/>
      <c r="Z16" s="34">
        <v>58</v>
      </c>
      <c r="AA16" s="51"/>
      <c r="AB16" s="51"/>
      <c r="AC16" s="13"/>
      <c r="AD16" s="13"/>
      <c r="AE16" s="13"/>
      <c r="AF16" s="13"/>
      <c r="AG16" s="13"/>
      <c r="AH16" s="33"/>
      <c r="AI16" s="13"/>
      <c r="AJ16" s="250"/>
      <c r="AK16" s="251"/>
      <c r="AL16" s="251"/>
      <c r="AM16" s="251"/>
      <c r="AN16" s="251"/>
      <c r="AO16" s="251"/>
      <c r="AP16" s="251"/>
      <c r="AQ16" s="251"/>
      <c r="AR16" s="251"/>
      <c r="AS16" s="251"/>
      <c r="AT16" s="37"/>
      <c r="AU16" s="252"/>
      <c r="AV16" s="253"/>
      <c r="AW16" s="253"/>
      <c r="AX16" s="253"/>
      <c r="AY16" s="253"/>
      <c r="AZ16" s="253"/>
      <c r="BA16" s="15"/>
      <c r="BB16" s="15"/>
      <c r="BC16" s="13"/>
      <c r="BD16" s="13"/>
      <c r="BE16" s="13"/>
    </row>
    <row r="17" spans="1:57" s="45" customFormat="1" ht="25.5" customHeight="1" thickBot="1">
      <c r="A17" s="16"/>
      <c r="B17" s="17">
        <v>18</v>
      </c>
      <c r="C17" s="182" t="str">
        <f ca="1">IF(B17&gt;Namen!$A$64,"-",INDIRECT("Namen!"&amp;"b"&amp;B17))</f>
        <v>-</v>
      </c>
      <c r="D17" s="18">
        <v>52</v>
      </c>
      <c r="E17" s="182" t="str">
        <f ca="1">IF(D17&gt;Namen!$A$64,"-",INDIRECT("Namen!"&amp;"b"&amp;D17))</f>
        <v>-</v>
      </c>
      <c r="F17" s="19"/>
      <c r="G17" s="20" t="s">
        <v>59</v>
      </c>
      <c r="H17" s="21"/>
      <c r="I17" s="158">
        <v>13</v>
      </c>
      <c r="J17" s="22"/>
      <c r="K17" s="228"/>
      <c r="L17" s="183" t="str">
        <f ca="1" t="shared" si="0"/>
        <v>-</v>
      </c>
      <c r="M17" s="215"/>
      <c r="N17" s="194">
        <v>39</v>
      </c>
      <c r="O17" s="13"/>
      <c r="P17" s="13"/>
      <c r="Q17" s="13"/>
      <c r="R17" s="189"/>
      <c r="S17" s="13"/>
      <c r="T17" s="33"/>
      <c r="U17" s="53"/>
      <c r="V17" s="52"/>
      <c r="W17" s="229"/>
      <c r="X17" s="50" t="str">
        <f>IF(ISBLANK(S18),"",IF(S18&gt;S19,R18,R19))</f>
        <v/>
      </c>
      <c r="Y17" s="31"/>
      <c r="Z17" s="35"/>
      <c r="AA17" s="52"/>
      <c r="AB17" s="52"/>
      <c r="AD17" s="165"/>
      <c r="AE17" s="165"/>
      <c r="AF17" s="165"/>
      <c r="AG17" s="165"/>
      <c r="AH17" s="33"/>
      <c r="AI17" s="13"/>
      <c r="AJ17" s="13"/>
      <c r="AK17" s="13"/>
      <c r="AL17" s="13"/>
      <c r="AM17" s="13"/>
      <c r="AN17" s="13"/>
      <c r="AO17" s="238" t="s">
        <v>4</v>
      </c>
      <c r="AP17" s="238"/>
      <c r="AQ17" s="238"/>
      <c r="AR17" s="238"/>
      <c r="AS17" s="238"/>
      <c r="AT17" s="238"/>
      <c r="AU17" s="238"/>
      <c r="AV17" s="60"/>
      <c r="AW17" s="60"/>
      <c r="AX17" s="38"/>
      <c r="AZ17" s="38"/>
      <c r="BA17" s="13"/>
      <c r="BB17" s="13"/>
      <c r="BC17" s="13"/>
      <c r="BD17" s="13"/>
      <c r="BE17" s="13"/>
    </row>
    <row r="18" spans="1:57" s="45" customFormat="1" ht="25.5" customHeight="1" thickBot="1">
      <c r="A18" s="16"/>
      <c r="B18" s="17">
        <v>20</v>
      </c>
      <c r="C18" s="182" t="str">
        <f ca="1">IF(B18&gt;Namen!$A$64,"-",INDIRECT("Namen!"&amp;"b"&amp;B18))</f>
        <v>-</v>
      </c>
      <c r="D18" s="18">
        <v>45</v>
      </c>
      <c r="E18" s="182" t="str">
        <f ca="1">IF(D18&gt;Namen!$A$64,"-",INDIRECT("Namen!"&amp;"b"&amp;D18))</f>
        <v>-</v>
      </c>
      <c r="F18" s="19"/>
      <c r="G18" s="20" t="s">
        <v>59</v>
      </c>
      <c r="H18" s="21"/>
      <c r="I18" s="158">
        <v>14</v>
      </c>
      <c r="J18" s="22"/>
      <c r="K18" s="229"/>
      <c r="L18" s="183" t="str">
        <f ca="1" t="shared" si="0"/>
        <v>-</v>
      </c>
      <c r="M18" s="216"/>
      <c r="N18" s="195"/>
      <c r="O18" s="25"/>
      <c r="P18" s="26"/>
      <c r="Q18" s="228"/>
      <c r="R18" s="187" t="str">
        <f>IF(ISBLANK(M17),"",IF(M17&gt;M18,L17,L18))</f>
        <v/>
      </c>
      <c r="S18" s="27"/>
      <c r="T18" s="157">
        <v>52</v>
      </c>
      <c r="U18" s="51"/>
      <c r="V18" s="51"/>
      <c r="W18" s="13"/>
      <c r="X18" s="13"/>
      <c r="Y18" s="13"/>
      <c r="Z18" s="36"/>
      <c r="AA18" s="36"/>
      <c r="AB18" s="36"/>
      <c r="AC18" s="165"/>
      <c r="AD18" s="165"/>
      <c r="AE18" s="165"/>
      <c r="AF18" s="165"/>
      <c r="AG18" s="165"/>
      <c r="AH18" s="33"/>
      <c r="AI18" s="13"/>
      <c r="AJ18" s="220" t="s">
        <v>3</v>
      </c>
      <c r="AK18" s="220"/>
      <c r="AL18" s="220"/>
      <c r="AM18" s="220"/>
      <c r="AN18" s="13"/>
      <c r="AO18" s="238"/>
      <c r="AP18" s="238"/>
      <c r="AQ18" s="238"/>
      <c r="AR18" s="238"/>
      <c r="AS18" s="238"/>
      <c r="AT18" s="238"/>
      <c r="AU18" s="238"/>
      <c r="AV18" s="13"/>
      <c r="AW18" s="13"/>
      <c r="AX18" s="38"/>
      <c r="AZ18" s="38"/>
      <c r="BA18" s="13"/>
      <c r="BB18" s="13"/>
      <c r="BC18" s="13"/>
      <c r="BD18" s="13"/>
      <c r="BE18" s="13"/>
    </row>
    <row r="19" spans="1:57" s="45" customFormat="1" ht="25.5" customHeight="1" thickBot="1">
      <c r="A19" s="16"/>
      <c r="B19" s="17">
        <v>29</v>
      </c>
      <c r="C19" s="182" t="str">
        <f ca="1">IF(B19&gt;Namen!$A$64,"-",INDIRECT("Namen!"&amp;"b"&amp;B19))</f>
        <v>-</v>
      </c>
      <c r="D19" s="18">
        <v>36</v>
      </c>
      <c r="E19" s="182" t="str">
        <f ca="1">IF(D19&gt;Namen!$A$64,"-",INDIRECT("Namen!"&amp;"b"&amp;D19))</f>
        <v>-</v>
      </c>
      <c r="F19" s="19"/>
      <c r="G19" s="20" t="s">
        <v>59</v>
      </c>
      <c r="H19" s="21"/>
      <c r="I19" s="158">
        <v>15</v>
      </c>
      <c r="J19" s="22"/>
      <c r="K19" s="228"/>
      <c r="L19" s="183" t="str">
        <f ca="1" t="shared" si="0"/>
        <v>-</v>
      </c>
      <c r="M19" s="215"/>
      <c r="N19" s="193">
        <v>40</v>
      </c>
      <c r="O19" s="29"/>
      <c r="P19" s="30"/>
      <c r="Q19" s="229"/>
      <c r="R19" s="188" t="str">
        <f>IF(ISBLANK(M19),"",IF(M19&gt;M20,L19,L20))</f>
        <v/>
      </c>
      <c r="S19" s="31"/>
      <c r="T19" s="35"/>
      <c r="U19" s="52"/>
      <c r="V19" s="52"/>
      <c r="W19" s="13"/>
      <c r="X19" s="13"/>
      <c r="Y19" s="13"/>
      <c r="Z19" s="36"/>
      <c r="AA19" s="36"/>
      <c r="AB19" s="36"/>
      <c r="AC19" s="165"/>
      <c r="AD19" s="165"/>
      <c r="AE19" s="165"/>
      <c r="AF19" s="165"/>
      <c r="AG19" s="165"/>
      <c r="AH19" s="33"/>
      <c r="AI19" s="13"/>
      <c r="AJ19" s="220"/>
      <c r="AK19" s="220"/>
      <c r="AL19" s="220"/>
      <c r="AM19" s="220"/>
      <c r="AN19" s="13"/>
      <c r="AO19" s="239"/>
      <c r="AP19" s="239"/>
      <c r="AQ19" s="239"/>
      <c r="AR19" s="239"/>
      <c r="AS19" s="239"/>
      <c r="AT19" s="239"/>
      <c r="AU19" s="239"/>
      <c r="AV19" s="13"/>
      <c r="AW19" s="13"/>
      <c r="AX19" s="38"/>
      <c r="AY19" s="38"/>
      <c r="AZ19" s="38"/>
      <c r="BA19" s="13"/>
      <c r="BB19" s="13"/>
      <c r="BC19" s="13"/>
      <c r="BD19" s="13"/>
      <c r="BE19" s="13"/>
    </row>
    <row r="20" spans="1:56" s="45" customFormat="1" ht="25.5" customHeight="1" thickBot="1">
      <c r="A20" s="16"/>
      <c r="B20" s="17">
        <v>4</v>
      </c>
      <c r="C20" s="182" t="str">
        <f ca="1">IF(B20&gt;Namen!$A$64,"-",INDIRECT("Namen!"&amp;"b"&amp;B20))</f>
        <v>-</v>
      </c>
      <c r="D20" s="18">
        <v>61</v>
      </c>
      <c r="E20" s="182" t="str">
        <f ca="1">IF(D20&gt;Namen!$A$64,"-",INDIRECT("Namen!"&amp;"b"&amp;D20))</f>
        <v>-</v>
      </c>
      <c r="F20" s="19"/>
      <c r="G20" s="20" t="s">
        <v>59</v>
      </c>
      <c r="H20" s="21"/>
      <c r="I20" s="158">
        <v>16</v>
      </c>
      <c r="J20" s="22"/>
      <c r="K20" s="229"/>
      <c r="L20" s="183" t="str">
        <f ca="1" t="shared" si="0"/>
        <v>-</v>
      </c>
      <c r="M20" s="216"/>
      <c r="N20" s="196"/>
      <c r="O20" s="13"/>
      <c r="P20" s="13"/>
      <c r="Q20" s="13"/>
      <c r="R20" s="189"/>
      <c r="S20" s="13"/>
      <c r="T20" s="36"/>
      <c r="U20" s="36"/>
      <c r="V20" s="36"/>
      <c r="W20" s="13"/>
      <c r="X20" s="13"/>
      <c r="Y20" s="13"/>
      <c r="Z20" s="36"/>
      <c r="AA20" s="36"/>
      <c r="AB20" s="36"/>
      <c r="AD20" s="13"/>
      <c r="AE20" s="13"/>
      <c r="AF20" s="13"/>
      <c r="AG20" s="13"/>
      <c r="AH20" s="33"/>
      <c r="AI20" s="25"/>
      <c r="AJ20" s="244"/>
      <c r="AK20" s="240" t="str">
        <f>IF(ISBLANK(AF12),"",IF(AF12&gt;AF13,AE12,AE13))</f>
        <v/>
      </c>
      <c r="AL20" s="241"/>
      <c r="AM20" s="46"/>
      <c r="AN20" s="28">
        <v>63</v>
      </c>
      <c r="AO20" s="246" t="str">
        <f>IF(ISBLANK(AM20),"",IF(AM20&gt;AM21,AK20,AK21))</f>
        <v/>
      </c>
      <c r="AP20" s="254"/>
      <c r="AQ20" s="247"/>
      <c r="AR20" s="77"/>
      <c r="AS20" s="77"/>
      <c r="AT20" s="246" t="str">
        <f>IF(ISBLANK(AR27),"",IF(AR27&gt;AR28,AP27,AP28))</f>
        <v/>
      </c>
      <c r="AU20" s="247"/>
      <c r="AV20" s="69"/>
      <c r="AW20" s="38"/>
      <c r="AX20" s="38"/>
      <c r="AY20" s="38"/>
      <c r="AZ20" s="13"/>
      <c r="BA20" s="13"/>
      <c r="BB20" s="13"/>
      <c r="BC20" s="13"/>
      <c r="BD20" s="13"/>
    </row>
    <row r="21" spans="1:56" s="45" customFormat="1" ht="25.5" customHeight="1" thickBot="1">
      <c r="A21" s="16"/>
      <c r="B21" s="17">
        <v>3</v>
      </c>
      <c r="C21" s="182" t="str">
        <f ca="1">IF(B21&gt;Namen!$A$64,"-",INDIRECT("Namen!"&amp;"b"&amp;B21))</f>
        <v>-</v>
      </c>
      <c r="D21" s="18">
        <v>62</v>
      </c>
      <c r="E21" s="182" t="str">
        <f ca="1">IF(D21&gt;Namen!$A$64,"-",INDIRECT("Namen!"&amp;"b"&amp;D21))</f>
        <v>-</v>
      </c>
      <c r="F21" s="19"/>
      <c r="G21" s="20" t="s">
        <v>59</v>
      </c>
      <c r="H21" s="21"/>
      <c r="I21" s="158">
        <v>17</v>
      </c>
      <c r="J21" s="22"/>
      <c r="K21" s="228"/>
      <c r="L21" s="183" t="str">
        <f ca="1" t="shared" si="0"/>
        <v>-</v>
      </c>
      <c r="M21" s="215"/>
      <c r="N21" s="194">
        <v>41</v>
      </c>
      <c r="O21" s="13"/>
      <c r="P21" s="13"/>
      <c r="Q21" s="13"/>
      <c r="R21" s="189"/>
      <c r="S21" s="13"/>
      <c r="T21" s="36"/>
      <c r="U21" s="36"/>
      <c r="V21" s="36"/>
      <c r="W21" s="13"/>
      <c r="X21" s="13"/>
      <c r="Y21" s="13"/>
      <c r="Z21" s="36"/>
      <c r="AA21" s="36"/>
      <c r="AB21" s="36"/>
      <c r="AC21" s="13"/>
      <c r="AD21" s="13"/>
      <c r="AE21" s="13"/>
      <c r="AF21" s="13"/>
      <c r="AG21" s="13"/>
      <c r="AH21" s="33"/>
      <c r="AI21" s="29"/>
      <c r="AJ21" s="245"/>
      <c r="AK21" s="242" t="str">
        <f>IF(ISBLANK(AF28),"",IF(AF28&gt;AF29,AE28,AE29))</f>
        <v/>
      </c>
      <c r="AL21" s="243"/>
      <c r="AM21" s="75"/>
      <c r="AN21" s="39"/>
      <c r="AO21" s="248"/>
      <c r="AP21" s="255"/>
      <c r="AQ21" s="249"/>
      <c r="AR21" s="77"/>
      <c r="AS21" s="77"/>
      <c r="AT21" s="248"/>
      <c r="AU21" s="249"/>
      <c r="AV21" s="76"/>
      <c r="AW21" s="38"/>
      <c r="AX21" s="38"/>
      <c r="AZ21" s="13"/>
      <c r="BA21" s="13"/>
      <c r="BB21" s="13"/>
      <c r="BC21" s="13"/>
      <c r="BD21" s="13"/>
    </row>
    <row r="22" spans="1:57" s="45" customFormat="1" ht="25.5" customHeight="1" thickBot="1">
      <c r="A22" s="16"/>
      <c r="B22" s="17">
        <v>30</v>
      </c>
      <c r="C22" s="182" t="str">
        <f ca="1">IF(B22&gt;Namen!$A$64,"-",INDIRECT("Namen!"&amp;"b"&amp;B22))</f>
        <v>-</v>
      </c>
      <c r="D22" s="18">
        <v>35</v>
      </c>
      <c r="E22" s="182" t="str">
        <f ca="1">IF(D22&gt;Namen!$A$64,"-",INDIRECT("Namen!"&amp;"b"&amp;D22))</f>
        <v>-</v>
      </c>
      <c r="F22" s="19"/>
      <c r="G22" s="20" t="s">
        <v>59</v>
      </c>
      <c r="H22" s="21"/>
      <c r="I22" s="158">
        <v>18</v>
      </c>
      <c r="J22" s="22"/>
      <c r="K22" s="229"/>
      <c r="L22" s="183" t="str">
        <f ca="1" t="shared" si="0"/>
        <v>-</v>
      </c>
      <c r="M22" s="216"/>
      <c r="N22" s="195"/>
      <c r="O22" s="25"/>
      <c r="P22" s="26"/>
      <c r="Q22" s="228"/>
      <c r="R22" s="187" t="str">
        <f>IF(ISBLANK(M21),"",IF(M21&gt;M22,L21,L22))</f>
        <v/>
      </c>
      <c r="S22" s="27"/>
      <c r="T22" s="156">
        <v>53</v>
      </c>
      <c r="U22" s="51"/>
      <c r="V22" s="51"/>
      <c r="W22" s="13"/>
      <c r="X22" s="13"/>
      <c r="Y22" s="13"/>
      <c r="Z22" s="36"/>
      <c r="AA22" s="36"/>
      <c r="AB22" s="36"/>
      <c r="AC22" s="13"/>
      <c r="AD22" s="13"/>
      <c r="AE22" s="13"/>
      <c r="AF22" s="13"/>
      <c r="AG22" s="13"/>
      <c r="AH22" s="3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V22" s="40"/>
      <c r="AW22" s="13"/>
      <c r="AX22" s="38"/>
      <c r="AY22" s="38"/>
      <c r="AZ22" s="38"/>
      <c r="BA22" s="13"/>
      <c r="BB22" s="13"/>
      <c r="BC22" s="13"/>
      <c r="BD22" s="13"/>
      <c r="BE22" s="13"/>
    </row>
    <row r="23" spans="1:57" s="45" customFormat="1" ht="25.5" customHeight="1" thickBot="1">
      <c r="A23" s="16"/>
      <c r="B23" s="17">
        <v>19</v>
      </c>
      <c r="C23" s="182" t="str">
        <f ca="1">IF(B23&gt;Namen!$A$64,"-",INDIRECT("Namen!"&amp;"b"&amp;B23))</f>
        <v>-</v>
      </c>
      <c r="D23" s="18">
        <v>46</v>
      </c>
      <c r="E23" s="182" t="str">
        <f ca="1">IF(D23&gt;Namen!$A$64,"-",INDIRECT("Namen!"&amp;"b"&amp;D23))</f>
        <v>-</v>
      </c>
      <c r="F23" s="19"/>
      <c r="G23" s="20" t="s">
        <v>59</v>
      </c>
      <c r="H23" s="21"/>
      <c r="I23" s="158">
        <v>19</v>
      </c>
      <c r="J23" s="22"/>
      <c r="K23" s="228"/>
      <c r="L23" s="183" t="str">
        <f ca="1" t="shared" si="0"/>
        <v>-</v>
      </c>
      <c r="M23" s="215"/>
      <c r="N23" s="193">
        <v>42</v>
      </c>
      <c r="O23" s="29"/>
      <c r="P23" s="30"/>
      <c r="Q23" s="229"/>
      <c r="R23" s="188" t="str">
        <f>IF(ISBLANK(M23),"",IF(M23&gt;M24,L23,L24))</f>
        <v/>
      </c>
      <c r="S23" s="31"/>
      <c r="T23" s="32"/>
      <c r="U23" s="52"/>
      <c r="V23" s="52"/>
      <c r="W23" s="13"/>
      <c r="X23" s="13"/>
      <c r="Y23" s="13"/>
      <c r="Z23" s="36"/>
      <c r="AA23" s="36"/>
      <c r="AB23" s="36"/>
      <c r="AC23" s="13"/>
      <c r="AD23" s="13"/>
      <c r="AE23" s="13"/>
      <c r="AF23" s="13"/>
      <c r="AG23" s="13"/>
      <c r="AH23" s="3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V23" s="40"/>
      <c r="AW23" s="13"/>
      <c r="AX23" s="38"/>
      <c r="AY23" s="38"/>
      <c r="AZ23" s="38"/>
      <c r="BA23" s="13"/>
      <c r="BB23" s="13"/>
      <c r="BC23" s="13"/>
      <c r="BD23" s="13"/>
      <c r="BE23" s="13"/>
    </row>
    <row r="24" spans="1:57" s="45" customFormat="1" ht="25.5" customHeight="1" thickBot="1">
      <c r="A24" s="16"/>
      <c r="B24" s="17">
        <v>14</v>
      </c>
      <c r="C24" s="182" t="str">
        <f ca="1">IF(B24&gt;Namen!$A$64,"-",INDIRECT("Namen!"&amp;"b"&amp;B24))</f>
        <v>-</v>
      </c>
      <c r="D24" s="18">
        <v>51</v>
      </c>
      <c r="E24" s="182" t="str">
        <f ca="1">IF(D24&gt;Namen!$A$64,"-",INDIRECT("Namen!"&amp;"b"&amp;D24))</f>
        <v>-</v>
      </c>
      <c r="F24" s="19"/>
      <c r="G24" s="20" t="s">
        <v>59</v>
      </c>
      <c r="H24" s="21"/>
      <c r="I24" s="158">
        <v>20</v>
      </c>
      <c r="J24" s="22"/>
      <c r="K24" s="229"/>
      <c r="L24" s="183" t="str">
        <f ca="1" t="shared" si="0"/>
        <v>-</v>
      </c>
      <c r="M24" s="216"/>
      <c r="N24" s="196"/>
      <c r="O24" s="13"/>
      <c r="P24" s="13"/>
      <c r="Q24" s="13"/>
      <c r="R24" s="189"/>
      <c r="S24" s="13"/>
      <c r="T24" s="33"/>
      <c r="U24" s="54"/>
      <c r="V24" s="55"/>
      <c r="W24" s="228"/>
      <c r="X24" s="49" t="str">
        <f>IF(ISBLANK(S22),"",IF(S22&gt;S23,R22,R23))</f>
        <v/>
      </c>
      <c r="Y24" s="27"/>
      <c r="Z24" s="28">
        <v>59</v>
      </c>
      <c r="AA24" s="51"/>
      <c r="AB24" s="51"/>
      <c r="AC24" s="13"/>
      <c r="AD24" s="13"/>
      <c r="AE24" s="13"/>
      <c r="AF24" s="13"/>
      <c r="AG24" s="13"/>
      <c r="AH24" s="3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V24" s="40"/>
      <c r="AW24" s="13"/>
      <c r="AX24" s="38"/>
      <c r="AY24" s="38"/>
      <c r="AZ24" s="38"/>
      <c r="BA24" s="13"/>
      <c r="BB24" s="13"/>
      <c r="BC24" s="13"/>
      <c r="BD24" s="13"/>
      <c r="BE24" s="13"/>
    </row>
    <row r="25" spans="1:57" s="45" customFormat="1" ht="25.5" customHeight="1" thickBot="1">
      <c r="A25" s="16"/>
      <c r="B25" s="17">
        <v>11</v>
      </c>
      <c r="C25" s="182" t="str">
        <f ca="1">IF(B25&gt;Namen!$A$64,"-",INDIRECT("Namen!"&amp;"b"&amp;B25))</f>
        <v>-</v>
      </c>
      <c r="D25" s="18">
        <v>54</v>
      </c>
      <c r="E25" s="182" t="str">
        <f ca="1">IF(D25&gt;Namen!$A$64,"-",INDIRECT("Namen!"&amp;"b"&amp;D25))</f>
        <v>-</v>
      </c>
      <c r="F25" s="19"/>
      <c r="G25" s="20" t="s">
        <v>59</v>
      </c>
      <c r="H25" s="21"/>
      <c r="I25" s="158">
        <v>21</v>
      </c>
      <c r="J25" s="22"/>
      <c r="K25" s="228"/>
      <c r="L25" s="183" t="str">
        <f ca="1" t="shared" si="0"/>
        <v>-</v>
      </c>
      <c r="M25" s="215"/>
      <c r="N25" s="194">
        <v>43</v>
      </c>
      <c r="O25" s="13"/>
      <c r="P25" s="13"/>
      <c r="Q25" s="13"/>
      <c r="R25" s="189"/>
      <c r="S25" s="13"/>
      <c r="T25" s="33"/>
      <c r="U25" s="53"/>
      <c r="V25" s="52"/>
      <c r="W25" s="229"/>
      <c r="X25" s="50" t="str">
        <f>IF(ISBLANK(S26),"",IF(S26&gt;S27,R26,R27))</f>
        <v/>
      </c>
      <c r="Y25" s="31"/>
      <c r="Z25" s="32"/>
      <c r="AA25" s="52"/>
      <c r="AB25" s="52"/>
      <c r="AC25" s="13"/>
      <c r="AD25" s="13"/>
      <c r="AE25" s="13"/>
      <c r="AF25" s="13"/>
      <c r="AG25" s="13"/>
      <c r="AH25" s="33"/>
      <c r="AI25" s="13"/>
      <c r="AJ25" s="13"/>
      <c r="AK25" s="13"/>
      <c r="AL25" s="13"/>
      <c r="AM25" s="13"/>
      <c r="AN25" s="13"/>
      <c r="AO25" s="227" t="s">
        <v>12</v>
      </c>
      <c r="AP25" s="232"/>
      <c r="AQ25" s="232"/>
      <c r="AR25" s="232"/>
      <c r="AS25" s="232"/>
      <c r="AT25" s="13"/>
      <c r="AV25" s="40"/>
      <c r="AW25" s="13"/>
      <c r="AX25" s="38"/>
      <c r="AY25" s="38"/>
      <c r="AZ25" s="38"/>
      <c r="BA25" s="13"/>
      <c r="BB25" s="13"/>
      <c r="BC25" s="13"/>
      <c r="BD25" s="13"/>
      <c r="BE25" s="13"/>
    </row>
    <row r="26" spans="1:57" s="45" customFormat="1" ht="25.5" customHeight="1" thickBot="1">
      <c r="A26" s="16"/>
      <c r="B26" s="17">
        <v>22</v>
      </c>
      <c r="C26" s="182" t="str">
        <f ca="1">IF(B26&gt;Namen!$A$64,"-",INDIRECT("Namen!"&amp;"b"&amp;B26))</f>
        <v>-</v>
      </c>
      <c r="D26" s="18">
        <v>43</v>
      </c>
      <c r="E26" s="182" t="str">
        <f ca="1">IF(D26&gt;Namen!$A$64,"-",INDIRECT("Namen!"&amp;"b"&amp;D26))</f>
        <v>-</v>
      </c>
      <c r="F26" s="19"/>
      <c r="G26" s="20" t="s">
        <v>59</v>
      </c>
      <c r="H26" s="21"/>
      <c r="I26" s="158">
        <v>22</v>
      </c>
      <c r="J26" s="22"/>
      <c r="K26" s="229"/>
      <c r="L26" s="183" t="str">
        <f ca="1" t="shared" si="0"/>
        <v>-</v>
      </c>
      <c r="M26" s="216"/>
      <c r="N26" s="195"/>
      <c r="O26" s="25"/>
      <c r="P26" s="26"/>
      <c r="Q26" s="228"/>
      <c r="R26" s="187" t="str">
        <f>IF(ISBLANK(M25),"",IF(M25&gt;M26,L25,L26))</f>
        <v/>
      </c>
      <c r="S26" s="27"/>
      <c r="T26" s="157">
        <v>54</v>
      </c>
      <c r="U26" s="51"/>
      <c r="V26" s="51"/>
      <c r="W26" s="13"/>
      <c r="X26" s="13"/>
      <c r="Y26" s="13"/>
      <c r="Z26" s="33"/>
      <c r="AA26" s="52"/>
      <c r="AB26" s="52"/>
      <c r="AC26" s="13"/>
      <c r="AD26" s="13"/>
      <c r="AE26" s="13"/>
      <c r="AF26" s="14"/>
      <c r="AG26" s="14"/>
      <c r="AH26" s="3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V26" s="40"/>
      <c r="AW26" s="13"/>
      <c r="AX26" s="38"/>
      <c r="AY26" s="38"/>
      <c r="AZ26" s="38"/>
      <c r="BA26" s="13"/>
      <c r="BB26" s="13"/>
      <c r="BC26" s="13"/>
      <c r="BD26" s="13"/>
      <c r="BE26" s="13"/>
    </row>
    <row r="27" spans="1:56" s="45" customFormat="1" ht="25.5" customHeight="1" thickBot="1">
      <c r="A27" s="16"/>
      <c r="B27" s="17">
        <v>27</v>
      </c>
      <c r="C27" s="182" t="str">
        <f ca="1">IF(B27&gt;Namen!$A$64,"-",INDIRECT("Namen!"&amp;"b"&amp;B27))</f>
        <v>-</v>
      </c>
      <c r="D27" s="18">
        <v>38</v>
      </c>
      <c r="E27" s="182" t="str">
        <f ca="1">IF(D27&gt;Namen!$A$64,"-",INDIRECT("Namen!"&amp;"b"&amp;D27))</f>
        <v>-</v>
      </c>
      <c r="F27" s="19"/>
      <c r="G27" s="20" t="s">
        <v>59</v>
      </c>
      <c r="H27" s="21"/>
      <c r="I27" s="158">
        <v>23</v>
      </c>
      <c r="J27" s="22"/>
      <c r="K27" s="228"/>
      <c r="L27" s="183" t="str">
        <f ca="1" t="shared" si="0"/>
        <v>-</v>
      </c>
      <c r="M27" s="215"/>
      <c r="N27" s="193">
        <v>44</v>
      </c>
      <c r="O27" s="29"/>
      <c r="P27" s="30"/>
      <c r="Q27" s="229"/>
      <c r="R27" s="188" t="str">
        <f>IF(ISBLANK(M27),"",IF(M27&gt;M28,L27,L28))</f>
        <v/>
      </c>
      <c r="S27" s="31"/>
      <c r="T27" s="35"/>
      <c r="U27" s="52"/>
      <c r="V27" s="52"/>
      <c r="W27" s="13"/>
      <c r="X27" s="13"/>
      <c r="Y27" s="13"/>
      <c r="Z27" s="33"/>
      <c r="AA27" s="52"/>
      <c r="AB27" s="52"/>
      <c r="AC27" s="13"/>
      <c r="AD27" s="13"/>
      <c r="AE27" s="13"/>
      <c r="AF27" s="13"/>
      <c r="AG27" s="13"/>
      <c r="AH27" s="33"/>
      <c r="AI27" s="13"/>
      <c r="AJ27" s="13"/>
      <c r="AK27" s="13"/>
      <c r="AL27" s="13"/>
      <c r="AM27" s="13"/>
      <c r="AN27" s="144"/>
      <c r="AO27" s="228"/>
      <c r="AP27" s="230" t="str">
        <f>IF(ISBLANK(AM20),"",IF(AM20&gt;AM21,AK21,AK20))</f>
        <v/>
      </c>
      <c r="AQ27" s="224"/>
      <c r="AR27" s="27"/>
      <c r="AT27" s="26"/>
      <c r="AU27" s="72"/>
      <c r="AV27" s="41"/>
      <c r="AW27" s="38"/>
      <c r="AX27" s="38"/>
      <c r="AZ27" s="13"/>
      <c r="BA27" s="13"/>
      <c r="BB27" s="13"/>
      <c r="BC27" s="13"/>
      <c r="BD27" s="13"/>
    </row>
    <row r="28" spans="1:56" s="45" customFormat="1" ht="25.5" customHeight="1" thickBot="1">
      <c r="A28" s="16"/>
      <c r="B28" s="17">
        <v>6</v>
      </c>
      <c r="C28" s="182" t="str">
        <f ca="1">IF(B28&gt;Namen!$A$64,"-",INDIRECT("Namen!"&amp;"b"&amp;B28))</f>
        <v>-</v>
      </c>
      <c r="D28" s="18">
        <v>59</v>
      </c>
      <c r="E28" s="182" t="str">
        <f ca="1">IF(D28&gt;Namen!$A$64,"-",INDIRECT("Namen!"&amp;"b"&amp;D28))</f>
        <v>-</v>
      </c>
      <c r="F28" s="19"/>
      <c r="G28" s="20" t="s">
        <v>59</v>
      </c>
      <c r="H28" s="21"/>
      <c r="I28" s="158">
        <v>24</v>
      </c>
      <c r="J28" s="22"/>
      <c r="K28" s="229"/>
      <c r="L28" s="183" t="str">
        <f ca="1" t="shared" si="0"/>
        <v>-</v>
      </c>
      <c r="M28" s="216"/>
      <c r="N28" s="196"/>
      <c r="O28" s="13"/>
      <c r="P28" s="13"/>
      <c r="Q28" s="13"/>
      <c r="R28" s="189"/>
      <c r="S28" s="13"/>
      <c r="T28" s="36"/>
      <c r="U28" s="36"/>
      <c r="V28" s="36"/>
      <c r="W28" s="13"/>
      <c r="X28" s="13"/>
      <c r="Y28" s="13"/>
      <c r="Z28" s="33"/>
      <c r="AA28" s="61"/>
      <c r="AB28" s="62"/>
      <c r="AC28" s="63"/>
      <c r="AD28" s="228"/>
      <c r="AE28" s="49" t="str">
        <f>(IF(OR(Y24&lt;&gt;"",Y25&lt;&gt;""),IF(Y24&gt;Y25,X24,X25),""))</f>
        <v/>
      </c>
      <c r="AF28" s="27"/>
      <c r="AG28" s="67"/>
      <c r="AH28" s="82">
        <v>62</v>
      </c>
      <c r="AI28" s="13"/>
      <c r="AJ28" s="13"/>
      <c r="AK28" s="13"/>
      <c r="AL28" s="13"/>
      <c r="AM28" s="138"/>
      <c r="AN28" s="37"/>
      <c r="AO28" s="229"/>
      <c r="AP28" s="231" t="str">
        <f>IF(ISBLANK(AR34),"",IF(AR34&gt;AR35,AP34,AP35))</f>
        <v/>
      </c>
      <c r="AQ28" s="226"/>
      <c r="AR28" s="31"/>
      <c r="AS28" s="39"/>
      <c r="AT28" s="30"/>
      <c r="AU28" s="13"/>
      <c r="AV28" s="13"/>
      <c r="AW28" s="38"/>
      <c r="AX28" s="38"/>
      <c r="AY28" s="38"/>
      <c r="AZ28" s="13"/>
      <c r="BA28" s="13"/>
      <c r="BB28" s="13"/>
      <c r="BC28" s="13"/>
      <c r="BD28" s="13"/>
    </row>
    <row r="29" spans="1:57" s="45" customFormat="1" ht="25.5" customHeight="1" thickBot="1">
      <c r="A29" s="16"/>
      <c r="B29" s="17">
        <v>7</v>
      </c>
      <c r="C29" s="182" t="str">
        <f ca="1">IF(B29&gt;Namen!$A$64,"-",INDIRECT("Namen!"&amp;"b"&amp;B29))</f>
        <v>-</v>
      </c>
      <c r="D29" s="18">
        <v>58</v>
      </c>
      <c r="E29" s="182" t="str">
        <f ca="1">IF(D29&gt;Namen!$A$64,"-",INDIRECT("Namen!"&amp;"b"&amp;D29))</f>
        <v>-</v>
      </c>
      <c r="F29" s="19"/>
      <c r="G29" s="20" t="s">
        <v>59</v>
      </c>
      <c r="H29" s="21"/>
      <c r="I29" s="158">
        <v>25</v>
      </c>
      <c r="J29" s="22"/>
      <c r="K29" s="228"/>
      <c r="L29" s="183" t="str">
        <f ca="1" t="shared" si="0"/>
        <v>-</v>
      </c>
      <c r="M29" s="215"/>
      <c r="N29" s="194">
        <v>45</v>
      </c>
      <c r="O29" s="13"/>
      <c r="P29" s="13"/>
      <c r="Q29" s="13"/>
      <c r="R29" s="189"/>
      <c r="S29" s="13"/>
      <c r="T29" s="36"/>
      <c r="U29" s="36"/>
      <c r="V29" s="36"/>
      <c r="W29" s="13"/>
      <c r="X29" s="13"/>
      <c r="Y29" s="13"/>
      <c r="Z29" s="33"/>
      <c r="AA29" s="64"/>
      <c r="AB29" s="24"/>
      <c r="AC29" s="65"/>
      <c r="AD29" s="229"/>
      <c r="AE29" s="50" t="str">
        <f>(IF(OR(Y32&lt;&gt;"",Y33&lt;&gt;""),IF(Y32&gt;Y33,X32,X33),""))</f>
        <v/>
      </c>
      <c r="AF29" s="31"/>
      <c r="AG29" s="68"/>
      <c r="AH29" s="30"/>
      <c r="AI29" s="13"/>
      <c r="AJ29" s="13"/>
      <c r="AK29" s="13"/>
      <c r="AL29" s="13"/>
      <c r="AM29" s="138"/>
      <c r="AN29" s="37"/>
      <c r="AO29" s="13"/>
      <c r="AP29" s="13"/>
      <c r="AQ29" s="13"/>
      <c r="AR29" s="13"/>
      <c r="AT29" s="13"/>
      <c r="AU29" s="13"/>
      <c r="AV29" s="13"/>
      <c r="AW29" s="13"/>
      <c r="AX29" s="38"/>
      <c r="AY29" s="38"/>
      <c r="AZ29" s="38"/>
      <c r="BA29" s="13"/>
      <c r="BB29" s="13"/>
      <c r="BC29" s="13"/>
      <c r="BD29" s="13"/>
      <c r="BE29" s="13"/>
    </row>
    <row r="30" spans="1:57" s="45" customFormat="1" ht="25.5" customHeight="1" thickBot="1">
      <c r="A30" s="16"/>
      <c r="B30" s="17">
        <v>26</v>
      </c>
      <c r="C30" s="182" t="str">
        <f ca="1">IF(B30&gt;Namen!$A$64,"-",INDIRECT("Namen!"&amp;"b"&amp;B30))</f>
        <v>-</v>
      </c>
      <c r="D30" s="18">
        <v>39</v>
      </c>
      <c r="E30" s="182" t="str">
        <f ca="1">IF(D30&gt;Namen!$A$64,"-",INDIRECT("Namen!"&amp;"b"&amp;D30))</f>
        <v>-</v>
      </c>
      <c r="F30" s="19"/>
      <c r="G30" s="20" t="s">
        <v>59</v>
      </c>
      <c r="H30" s="21"/>
      <c r="I30" s="158">
        <v>26</v>
      </c>
      <c r="J30" s="22"/>
      <c r="K30" s="229"/>
      <c r="L30" s="183" t="str">
        <f ca="1" t="shared" si="0"/>
        <v>-</v>
      </c>
      <c r="M30" s="216"/>
      <c r="N30" s="197"/>
      <c r="O30" s="25"/>
      <c r="P30" s="26"/>
      <c r="Q30" s="228"/>
      <c r="R30" s="187" t="str">
        <f>IF(ISBLANK(M29),"",IF(M29&gt;M30,L29,L30))</f>
        <v/>
      </c>
      <c r="S30" s="27"/>
      <c r="T30" s="156">
        <v>55</v>
      </c>
      <c r="U30" s="51"/>
      <c r="V30" s="51"/>
      <c r="W30" s="13"/>
      <c r="X30" s="13"/>
      <c r="Y30" s="13"/>
      <c r="Z30" s="33"/>
      <c r="AA30" s="52"/>
      <c r="AB30" s="52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8"/>
      <c r="AN30" s="37"/>
      <c r="AO30" s="13"/>
      <c r="AP30" s="13"/>
      <c r="AQ30" s="13"/>
      <c r="AR30" s="13"/>
      <c r="AS30" s="13"/>
      <c r="AT30" s="13"/>
      <c r="AU30" s="13"/>
      <c r="AW30" s="13"/>
      <c r="AX30" s="38"/>
      <c r="AY30" s="38"/>
      <c r="AZ30" s="38"/>
      <c r="BA30" s="13"/>
      <c r="BB30" s="13"/>
      <c r="BC30" s="13"/>
      <c r="BD30" s="13"/>
      <c r="BE30" s="13"/>
    </row>
    <row r="31" spans="1:57" s="45" customFormat="1" ht="25.5" customHeight="1" thickBot="1">
      <c r="A31" s="16"/>
      <c r="B31" s="17">
        <v>23</v>
      </c>
      <c r="C31" s="182" t="str">
        <f ca="1">IF(B31&gt;Namen!$A$64,"-",INDIRECT("Namen!"&amp;"b"&amp;B31))</f>
        <v>-</v>
      </c>
      <c r="D31" s="18">
        <v>42</v>
      </c>
      <c r="E31" s="182" t="str">
        <f ca="1">IF(D31&gt;Namen!$A$64,"-",INDIRECT("Namen!"&amp;"b"&amp;D31))</f>
        <v>-</v>
      </c>
      <c r="F31" s="19"/>
      <c r="G31" s="20" t="s">
        <v>59</v>
      </c>
      <c r="H31" s="21"/>
      <c r="I31" s="158">
        <v>27</v>
      </c>
      <c r="J31" s="22"/>
      <c r="K31" s="228"/>
      <c r="L31" s="183" t="str">
        <f ca="1" t="shared" si="0"/>
        <v>-</v>
      </c>
      <c r="M31" s="215"/>
      <c r="N31" s="193">
        <v>46</v>
      </c>
      <c r="O31" s="29"/>
      <c r="P31" s="30"/>
      <c r="Q31" s="229"/>
      <c r="R31" s="188" t="str">
        <f>IF(ISBLANK(M31),"",IF(M31&gt;M32,L31,L32))</f>
        <v/>
      </c>
      <c r="S31" s="31"/>
      <c r="T31" s="32"/>
      <c r="U31" s="52"/>
      <c r="V31" s="52"/>
      <c r="W31" s="13"/>
      <c r="X31" s="13"/>
      <c r="Y31" s="13"/>
      <c r="Z31" s="33"/>
      <c r="AA31" s="52"/>
      <c r="AB31" s="52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8"/>
      <c r="AN31" s="37"/>
      <c r="AO31" s="13"/>
      <c r="AP31" s="13"/>
      <c r="AQ31" s="13"/>
      <c r="AR31" s="13"/>
      <c r="AS31" s="13"/>
      <c r="AT31" s="13"/>
      <c r="AV31" s="13"/>
      <c r="AW31" s="13"/>
      <c r="AX31" s="38"/>
      <c r="AY31" s="38"/>
      <c r="AZ31" s="38"/>
      <c r="BA31" s="13"/>
      <c r="BB31" s="13"/>
      <c r="BC31" s="13"/>
      <c r="BD31" s="13"/>
      <c r="BE31" s="13"/>
    </row>
    <row r="32" spans="1:57" s="45" customFormat="1" ht="25.5" customHeight="1" thickBot="1">
      <c r="A32" s="16"/>
      <c r="B32" s="17">
        <v>10</v>
      </c>
      <c r="C32" s="182" t="str">
        <f ca="1">IF(B32&gt;Namen!$A$64,"-",INDIRECT("Namen!"&amp;"b"&amp;B32))</f>
        <v>-</v>
      </c>
      <c r="D32" s="18">
        <v>55</v>
      </c>
      <c r="E32" s="182" t="str">
        <f ca="1">IF(D32&gt;Namen!$A$64,"-",INDIRECT("Namen!"&amp;"b"&amp;D32))</f>
        <v>-</v>
      </c>
      <c r="F32" s="19"/>
      <c r="G32" s="20" t="s">
        <v>59</v>
      </c>
      <c r="H32" s="21"/>
      <c r="I32" s="158">
        <v>28</v>
      </c>
      <c r="J32" s="22"/>
      <c r="K32" s="229"/>
      <c r="L32" s="183" t="str">
        <f ca="1" t="shared" si="0"/>
        <v>-</v>
      </c>
      <c r="M32" s="216"/>
      <c r="N32" s="194"/>
      <c r="O32" s="13"/>
      <c r="P32" s="13"/>
      <c r="Q32" s="13"/>
      <c r="R32" s="189"/>
      <c r="S32" s="13"/>
      <c r="T32" s="33"/>
      <c r="U32" s="54"/>
      <c r="V32" s="55"/>
      <c r="W32" s="228"/>
      <c r="X32" s="49" t="str">
        <f>IF(ISBLANK(S30),"",IF(S30&gt;S31,R30,R31))</f>
        <v/>
      </c>
      <c r="Y32" s="27"/>
      <c r="Z32" s="34">
        <v>60</v>
      </c>
      <c r="AA32" s="51"/>
      <c r="AB32" s="51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8"/>
      <c r="AN32" s="37"/>
      <c r="AO32" s="13"/>
      <c r="AP32" s="227" t="s">
        <v>11</v>
      </c>
      <c r="AQ32" s="232"/>
      <c r="AR32" s="232"/>
      <c r="AS32" s="232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s="45" customFormat="1" ht="25.5" customHeight="1" thickBot="1">
      <c r="A33" s="16"/>
      <c r="B33" s="17">
        <v>15</v>
      </c>
      <c r="C33" s="182" t="str">
        <f ca="1">IF(B33&gt;Namen!$A$64,"-",INDIRECT("Namen!"&amp;"b"&amp;B33))</f>
        <v>-</v>
      </c>
      <c r="D33" s="18">
        <v>50</v>
      </c>
      <c r="E33" s="182" t="str">
        <f ca="1">IF(D33&gt;Namen!$A$64,"-",INDIRECT("Namen!"&amp;"b"&amp;D33))</f>
        <v>-</v>
      </c>
      <c r="F33" s="19"/>
      <c r="G33" s="20" t="s">
        <v>59</v>
      </c>
      <c r="H33" s="21"/>
      <c r="I33" s="158">
        <v>29</v>
      </c>
      <c r="J33" s="22"/>
      <c r="K33" s="228"/>
      <c r="L33" s="183" t="str">
        <f ca="1" t="shared" si="0"/>
        <v>-</v>
      </c>
      <c r="M33" s="215"/>
      <c r="N33" s="194">
        <v>47</v>
      </c>
      <c r="O33" s="13"/>
      <c r="P33" s="13"/>
      <c r="Q33" s="13"/>
      <c r="R33" s="189"/>
      <c r="S33" s="13"/>
      <c r="T33" s="33"/>
      <c r="U33" s="53"/>
      <c r="V33" s="52"/>
      <c r="W33" s="229"/>
      <c r="X33" s="50" t="str">
        <f>IF(ISBLANK(S34),"",IF(S34&gt;S35,R34,R35))</f>
        <v/>
      </c>
      <c r="Y33" s="31"/>
      <c r="Z33" s="39"/>
      <c r="AA33" s="37"/>
      <c r="AB33" s="37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8"/>
      <c r="AN33" s="37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1" s="45" customFormat="1" ht="25.5" customHeight="1" thickBot="1">
      <c r="A34" s="16"/>
      <c r="B34" s="17">
        <v>13</v>
      </c>
      <c r="C34" s="182" t="str">
        <f ca="1">IF(B34&gt;Namen!$A$64,"-",INDIRECT("Namen!"&amp;"b"&amp;B34))</f>
        <v>-</v>
      </c>
      <c r="D34" s="18">
        <v>47</v>
      </c>
      <c r="E34" s="182" t="str">
        <f ca="1">IF(D34&gt;Namen!$A$64,"-",INDIRECT("Namen!"&amp;"b"&amp;D34))</f>
        <v>-</v>
      </c>
      <c r="F34" s="19"/>
      <c r="G34" s="20" t="s">
        <v>59</v>
      </c>
      <c r="H34" s="21"/>
      <c r="I34" s="158">
        <v>30</v>
      </c>
      <c r="J34" s="22"/>
      <c r="K34" s="237"/>
      <c r="L34" s="184" t="str">
        <f ca="1" t="shared" si="0"/>
        <v>-</v>
      </c>
      <c r="M34" s="215"/>
      <c r="N34" s="198"/>
      <c r="O34" s="25"/>
      <c r="P34" s="26"/>
      <c r="Q34" s="228"/>
      <c r="R34" s="187" t="str">
        <f>IF(ISBLANK(M33),"",IF(M33&gt;M34,L33,L34))</f>
        <v/>
      </c>
      <c r="S34" s="27"/>
      <c r="T34" s="157">
        <v>56</v>
      </c>
      <c r="U34" s="51"/>
      <c r="V34" s="51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8"/>
      <c r="AN34" s="144"/>
      <c r="AO34" s="228"/>
      <c r="AP34" s="230" t="str">
        <f>IF(ISBLANK(AV42),"",IF(AV42&gt;AV43,AU42,AU43))</f>
        <v/>
      </c>
      <c r="AQ34" s="224"/>
      <c r="AR34" s="27"/>
      <c r="AS34" s="143"/>
      <c r="AT34" s="152"/>
      <c r="AU34" s="152"/>
      <c r="AV34" s="152"/>
      <c r="AW34" s="152"/>
      <c r="AX34" s="13"/>
      <c r="AY34" s="13"/>
    </row>
    <row r="35" spans="1:51" s="45" customFormat="1" ht="25.5" customHeight="1" thickBot="1">
      <c r="A35" s="16"/>
      <c r="B35" s="17">
        <v>31</v>
      </c>
      <c r="C35" s="182" t="str">
        <f ca="1">IF(B35&gt;Namen!$A$64,"-",INDIRECT("Namen!"&amp;"b"&amp;B35))</f>
        <v>-</v>
      </c>
      <c r="D35" s="18">
        <v>34</v>
      </c>
      <c r="E35" s="182" t="str">
        <f ca="1">IF(D35&gt;Namen!$A$64,"-",INDIRECT("Namen!"&amp;"b"&amp;D35))</f>
        <v>-</v>
      </c>
      <c r="F35" s="19"/>
      <c r="G35" s="20" t="s">
        <v>59</v>
      </c>
      <c r="H35" s="21"/>
      <c r="I35" s="158">
        <v>31</v>
      </c>
      <c r="J35" s="22"/>
      <c r="K35" s="228"/>
      <c r="L35" s="185" t="str">
        <f ca="1" t="shared" si="0"/>
        <v>-</v>
      </c>
      <c r="M35" s="215"/>
      <c r="N35" s="193">
        <v>48</v>
      </c>
      <c r="O35" s="29"/>
      <c r="P35" s="30"/>
      <c r="Q35" s="229"/>
      <c r="R35" s="188" t="str">
        <f>IF(ISBLANK(M35),"",IF(M35&gt;M36,L35,L36))</f>
        <v/>
      </c>
      <c r="S35" s="31"/>
      <c r="T35" s="39"/>
      <c r="U35" s="37"/>
      <c r="V35" s="37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229"/>
      <c r="AP35" s="231" t="str">
        <f>IF(ISBLANK(AV50),"",IF(AV50&gt;AV51,AU50,AU51))</f>
        <v/>
      </c>
      <c r="AQ35" s="226"/>
      <c r="AR35" s="31"/>
      <c r="AS35" s="37"/>
      <c r="AT35" s="37"/>
      <c r="AU35" s="37"/>
      <c r="AV35" s="37"/>
      <c r="AW35" s="37"/>
      <c r="AX35" s="83"/>
      <c r="AY35" s="13"/>
    </row>
    <row r="36" spans="1:52" s="45" customFormat="1" ht="25.5" customHeight="1" thickBot="1">
      <c r="A36" s="16"/>
      <c r="B36" s="17">
        <v>2</v>
      </c>
      <c r="C36" s="182" t="str">
        <f ca="1">IF(B36&gt;Namen!$A$64,"-",INDIRECT("Namen!"&amp;"b"&amp;B36))</f>
        <v>-</v>
      </c>
      <c r="D36" s="18">
        <v>63</v>
      </c>
      <c r="E36" s="182" t="str">
        <f ca="1">IF(D36&gt;Namen!$A$64,"-",INDIRECT("Namen!"&amp;"b"&amp;D36))</f>
        <v>-</v>
      </c>
      <c r="F36" s="19"/>
      <c r="G36" s="20" t="s">
        <v>59</v>
      </c>
      <c r="H36" s="21"/>
      <c r="I36" s="158">
        <v>32</v>
      </c>
      <c r="J36" s="22"/>
      <c r="K36" s="229"/>
      <c r="L36" s="186" t="str">
        <f ca="1" t="shared" si="0"/>
        <v>-</v>
      </c>
      <c r="M36" s="217"/>
      <c r="N36" s="199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X36" s="138"/>
      <c r="AY36" s="13"/>
      <c r="AZ36" s="13"/>
    </row>
    <row r="37" spans="1:53" s="45" customFormat="1" ht="25.5" customHeight="1">
      <c r="A37" s="13"/>
      <c r="B37" s="13"/>
      <c r="C37" s="227"/>
      <c r="D37" s="232"/>
      <c r="E37" s="232"/>
      <c r="F37" s="232"/>
      <c r="G37" s="232"/>
      <c r="H37" s="232"/>
      <c r="I37" s="23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5"/>
      <c r="AV37" s="15"/>
      <c r="AW37" s="13"/>
      <c r="AX37" s="138"/>
      <c r="AY37" s="13"/>
      <c r="AZ37" s="13"/>
      <c r="BA37" s="13"/>
    </row>
    <row r="38" spans="1:53" s="45" customFormat="1" ht="25.5" customHeight="1" thickBot="1">
      <c r="A38" s="13"/>
      <c r="B38" s="278" t="s">
        <v>62</v>
      </c>
      <c r="C38" s="279"/>
      <c r="D38" s="279"/>
      <c r="E38" s="279"/>
      <c r="F38" s="279"/>
      <c r="G38" s="279"/>
      <c r="H38" s="279"/>
      <c r="I38" s="13"/>
      <c r="J38" s="13"/>
      <c r="K38" s="13"/>
      <c r="L38" s="280" t="s">
        <v>61</v>
      </c>
      <c r="M38" s="281"/>
      <c r="N38" s="281"/>
      <c r="O38" s="281"/>
      <c r="P38" s="281"/>
      <c r="Q38" s="281"/>
      <c r="R38" s="281"/>
      <c r="S38" s="13"/>
      <c r="T38" s="280" t="s">
        <v>5</v>
      </c>
      <c r="U38" s="281"/>
      <c r="V38" s="281"/>
      <c r="W38" s="278" t="s">
        <v>6</v>
      </c>
      <c r="X38" s="279"/>
      <c r="Y38" s="279"/>
      <c r="Z38" s="279"/>
      <c r="AA38" s="279"/>
      <c r="AB38" s="14"/>
      <c r="AC38" s="13"/>
      <c r="AD38" s="227" t="s">
        <v>7</v>
      </c>
      <c r="AE38" s="227"/>
      <c r="AF38" s="227"/>
      <c r="AG38" s="59"/>
      <c r="AI38" s="227" t="s">
        <v>9</v>
      </c>
      <c r="AJ38" s="227"/>
      <c r="AK38" s="227"/>
      <c r="AL38" s="227"/>
      <c r="AM38" s="48"/>
      <c r="AN38" s="48"/>
      <c r="AO38" s="48"/>
      <c r="AP38" s="13"/>
      <c r="AQ38" s="13"/>
      <c r="AR38" s="13"/>
      <c r="AS38" s="13"/>
      <c r="AT38" s="13"/>
      <c r="AU38" s="13"/>
      <c r="AV38" s="13"/>
      <c r="AW38" s="13"/>
      <c r="AX38" s="138"/>
      <c r="AY38" s="13"/>
      <c r="AZ38" s="15"/>
      <c r="BA38" s="15"/>
    </row>
    <row r="39" spans="1:53" s="45" customFormat="1" ht="25.5" customHeight="1" thickBot="1">
      <c r="A39" s="16"/>
      <c r="B39" s="128">
        <v>1</v>
      </c>
      <c r="C39" s="181" t="str">
        <f ca="1">IF(E5="-",E5,IF(ISBLANK(F5),"",IF(F5&gt;H5,E5,C5)))</f>
        <v>-</v>
      </c>
      <c r="D39" s="129">
        <v>2</v>
      </c>
      <c r="E39" s="181" t="str">
        <f ca="1">IF(E6="-",E6,IF(ISBLANK(F6),"",IF(F6&gt;H6,E6,C6)))</f>
        <v>-</v>
      </c>
      <c r="F39" s="19"/>
      <c r="G39" s="20" t="s">
        <v>59</v>
      </c>
      <c r="H39" s="21"/>
      <c r="I39" s="221"/>
      <c r="J39" s="222"/>
      <c r="K39" s="17"/>
      <c r="L39" s="181" t="str">
        <f ca="1">IF(C39="-",E39,IF(E39="-",C39,IF(F39&gt;H39,C39,E39)))</f>
        <v>-</v>
      </c>
      <c r="M39" s="78">
        <v>48</v>
      </c>
      <c r="N39" s="181" t="str">
        <f>IF(ISBLANK(M35),"",IF(M35&gt;M36,L36,L35))</f>
        <v/>
      </c>
      <c r="O39" s="19"/>
      <c r="P39" s="20" t="s">
        <v>59</v>
      </c>
      <c r="Q39" s="21"/>
      <c r="R39" s="73"/>
      <c r="S39" s="228"/>
      <c r="T39" s="46" t="str">
        <f aca="true" t="shared" si="1" ref="T39:T54">IF(L39="-",N39,IF(ISBLANK(O39),"",IF(O39&gt;Q39,L39,N39)))</f>
        <v/>
      </c>
      <c r="U39" s="16"/>
      <c r="V39" s="73"/>
      <c r="W39" s="56">
        <v>51</v>
      </c>
      <c r="X39" s="223" t="str">
        <f>IF(ISBLANK(S14),"",IF(S14&gt;S15,R15,R14))</f>
        <v/>
      </c>
      <c r="Y39" s="235"/>
      <c r="Z39" s="236"/>
      <c r="AA39" s="27"/>
      <c r="AB39" s="71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8"/>
      <c r="AY39" s="15"/>
      <c r="AZ39" s="15"/>
      <c r="BA39" s="13"/>
    </row>
    <row r="40" spans="1:53" s="45" customFormat="1" ht="25.5" customHeight="1" thickBot="1">
      <c r="A40" s="16"/>
      <c r="B40" s="128">
        <v>3</v>
      </c>
      <c r="C40" s="181" t="str">
        <f ca="1">IF(E7="-",E7,IF(ISBLANK(F7),"",IF(F7&gt;H7,E7,C7)))</f>
        <v>-</v>
      </c>
      <c r="D40" s="129">
        <v>4</v>
      </c>
      <c r="E40" s="181" t="str">
        <f ca="1">IF(E8="-",E8,IF(ISBLANK(F8),"",IF(F8&gt;H8,E8,C8)))</f>
        <v>-</v>
      </c>
      <c r="F40" s="19"/>
      <c r="G40" s="20" t="s">
        <v>59</v>
      </c>
      <c r="H40" s="21"/>
      <c r="I40" s="221"/>
      <c r="J40" s="222"/>
      <c r="K40" s="17"/>
      <c r="L40" s="181" t="str">
        <f ca="1">IF(C40="-",E40,IF(E40="-",C40,IF(F40&gt;H40,C40,E40)))</f>
        <v>-</v>
      </c>
      <c r="M40" s="78">
        <v>47</v>
      </c>
      <c r="N40" s="181" t="str">
        <f>IF(ISBLANK(M33),"",IF(M33&gt;M34,L34,L33))</f>
        <v/>
      </c>
      <c r="O40" s="19"/>
      <c r="P40" s="20" t="s">
        <v>59</v>
      </c>
      <c r="Q40" s="21"/>
      <c r="R40" s="73"/>
      <c r="S40" s="229"/>
      <c r="T40" s="46" t="str">
        <f ca="1" t="shared" si="1"/>
        <v/>
      </c>
      <c r="U40" s="16"/>
      <c r="V40" s="142"/>
      <c r="W40" s="16"/>
      <c r="X40" s="225" t="str">
        <f>IF(OR(U39="",U40=""),"",IF(U39&gt;U40,T39,T40))</f>
        <v/>
      </c>
      <c r="Y40" s="233"/>
      <c r="Z40" s="234"/>
      <c r="AA40" s="31"/>
      <c r="AB40" s="146"/>
      <c r="AC40" s="144"/>
      <c r="AD40" s="228"/>
      <c r="AE40" s="57" t="str">
        <f>IF(ISBLANK(AA39),"",IF(AA39&gt;AA40,X39,X40))</f>
        <v/>
      </c>
      <c r="AF40" s="27"/>
      <c r="AG40" s="141"/>
      <c r="AH40" s="139"/>
      <c r="AI40" s="56">
        <v>59</v>
      </c>
      <c r="AJ40" s="223" t="str">
        <f>IF(ISBLANK(Y24),"",IF(Y24&gt;Y25,X25,X24))</f>
        <v/>
      </c>
      <c r="AK40" s="224"/>
      <c r="AL40" s="27"/>
      <c r="AM40" s="37"/>
      <c r="AN40" s="37"/>
      <c r="AO40" s="13"/>
      <c r="AP40" s="13"/>
      <c r="AQ40" s="13"/>
      <c r="AR40" s="13"/>
      <c r="AS40" s="13"/>
      <c r="AT40" s="13"/>
      <c r="AU40" s="13"/>
      <c r="AV40" s="13"/>
      <c r="AW40" s="13"/>
      <c r="AX40" s="150"/>
      <c r="AY40" s="15"/>
      <c r="AZ40" s="15"/>
      <c r="BA40" s="13"/>
    </row>
    <row r="41" spans="1:53" s="45" customFormat="1" ht="25.5" customHeight="1" thickBot="1">
      <c r="A41" s="16"/>
      <c r="B41" s="128">
        <v>5</v>
      </c>
      <c r="C41" s="181" t="str">
        <f ca="1">IF(E9="-",E9,IF(ISBLANK(F9),"",IF(F9&gt;H9,E9,C9)))</f>
        <v>-</v>
      </c>
      <c r="D41" s="129">
        <v>6</v>
      </c>
      <c r="E41" s="181" t="str">
        <f ca="1">IF(E10="-",E10,IF(ISBLANK(F10),"",IF(F10&gt;H10,E10,C10)))</f>
        <v>-</v>
      </c>
      <c r="F41" s="19"/>
      <c r="G41" s="20" t="s">
        <v>59</v>
      </c>
      <c r="H41" s="21"/>
      <c r="I41" s="221"/>
      <c r="J41" s="222"/>
      <c r="K41" s="17"/>
      <c r="L41" s="181" t="str">
        <f aca="true" t="shared" si="2" ref="L41:L54">IF(C41="-",E41,IF(E41="-",C41,IF(F41&gt;H41,C41,E41)))</f>
        <v>-</v>
      </c>
      <c r="M41" s="78">
        <v>46</v>
      </c>
      <c r="N41" s="181" t="str">
        <f>IF(ISBLANK(M31),"",IF(M31&gt;M32,L31,L32))</f>
        <v/>
      </c>
      <c r="O41" s="19"/>
      <c r="P41" s="20" t="s">
        <v>59</v>
      </c>
      <c r="Q41" s="21"/>
      <c r="R41" s="73"/>
      <c r="S41" s="228"/>
      <c r="T41" s="46" t="str">
        <f ca="1" t="shared" si="1"/>
        <v/>
      </c>
      <c r="U41" s="16"/>
      <c r="V41" s="73"/>
      <c r="W41" s="56">
        <v>52</v>
      </c>
      <c r="X41" s="223" t="str">
        <f>IF(ISBLANK(S18),"",IF(S18&gt;S19,R19,R18))</f>
        <v/>
      </c>
      <c r="Y41" s="235"/>
      <c r="Z41" s="236"/>
      <c r="AA41" s="27"/>
      <c r="AB41" s="23"/>
      <c r="AC41" s="145"/>
      <c r="AD41" s="229"/>
      <c r="AE41" s="58" t="str">
        <f>IF(ISBLANK(AA41),"",IF(AA41&gt;AA42,X41,X42))</f>
        <v/>
      </c>
      <c r="AF41" s="31"/>
      <c r="AG41" s="140"/>
      <c r="AH41" s="139"/>
      <c r="AI41" s="16"/>
      <c r="AJ41" s="225" t="str">
        <f>IF(ISBLANK(AF40),"",IF(AF40&gt;AF41,AE40,AE41))</f>
        <v/>
      </c>
      <c r="AK41" s="226"/>
      <c r="AL41" s="31"/>
      <c r="AM41" s="83"/>
      <c r="AN41" s="37"/>
      <c r="AO41" s="13"/>
      <c r="AP41" s="13"/>
      <c r="AQ41" s="13"/>
      <c r="AR41" s="13"/>
      <c r="AS41" s="13"/>
      <c r="AT41" s="13"/>
      <c r="AU41" s="13"/>
      <c r="AV41" s="13"/>
      <c r="AW41" s="13"/>
      <c r="AX41" s="150"/>
      <c r="AY41" s="15"/>
      <c r="AZ41" s="15"/>
      <c r="BA41" s="13"/>
    </row>
    <row r="42" spans="1:53" s="45" customFormat="1" ht="25.5" customHeight="1" thickBot="1">
      <c r="A42" s="16"/>
      <c r="B42" s="128">
        <v>7</v>
      </c>
      <c r="C42" s="181" t="str">
        <f ca="1">IF(E11="-",E11,IF(ISBLANK(F11),"",IF(F11&gt;H11,E11,C11)))</f>
        <v>-</v>
      </c>
      <c r="D42" s="129">
        <v>8</v>
      </c>
      <c r="E42" s="181" t="str">
        <f ca="1">IF(E12="-",E12,IF(ISBLANK(F12),"",IF(F12&gt;H12,E12,C12)))</f>
        <v>-</v>
      </c>
      <c r="F42" s="19"/>
      <c r="G42" s="20" t="s">
        <v>59</v>
      </c>
      <c r="H42" s="21"/>
      <c r="I42" s="221"/>
      <c r="J42" s="222"/>
      <c r="K42" s="17"/>
      <c r="L42" s="181" t="str">
        <f ca="1" t="shared" si="2"/>
        <v>-</v>
      </c>
      <c r="M42" s="78">
        <v>45</v>
      </c>
      <c r="N42" s="181" t="str">
        <f>IF(ISBLANK(M29),"",IF(M29&gt;M30,L30,L29))</f>
        <v/>
      </c>
      <c r="O42" s="19"/>
      <c r="P42" s="20" t="s">
        <v>59</v>
      </c>
      <c r="Q42" s="21"/>
      <c r="R42" s="73"/>
      <c r="S42" s="229"/>
      <c r="T42" s="46" t="str">
        <f ca="1" t="shared" si="1"/>
        <v/>
      </c>
      <c r="U42" s="16"/>
      <c r="V42" s="142"/>
      <c r="W42" s="16"/>
      <c r="X42" s="225" t="str">
        <f>IF(OR(U41="",U42=""),"",IF(U41&gt;U42,T41,T42))</f>
        <v/>
      </c>
      <c r="Y42" s="233"/>
      <c r="Z42" s="234"/>
      <c r="AA42" s="31"/>
      <c r="AB42" s="42"/>
      <c r="AC42" s="13"/>
      <c r="AE42" s="13"/>
      <c r="AF42" s="13"/>
      <c r="AI42" s="36"/>
      <c r="AJ42" s="13"/>
      <c r="AK42" s="13"/>
      <c r="AL42" s="13"/>
      <c r="AM42" s="138"/>
      <c r="AN42" s="148"/>
      <c r="AO42" s="228"/>
      <c r="AP42" s="230" t="str">
        <f>IF(ISBLANK(AL40),"",IF(AL40&gt;AL41,AJ40,AJ41))</f>
        <v/>
      </c>
      <c r="AQ42" s="224"/>
      <c r="AR42" s="27"/>
      <c r="AS42" s="23"/>
      <c r="AT42" s="56">
        <v>61</v>
      </c>
      <c r="AU42" s="57" t="str">
        <f>IF(ISBLANK(AF12),"",IF(AF12&gt;AF13,AE13,AE12))</f>
        <v/>
      </c>
      <c r="AV42" s="149"/>
      <c r="AW42" s="143"/>
      <c r="AX42" s="150"/>
      <c r="AY42" s="15"/>
      <c r="AZ42" s="15"/>
      <c r="BA42" s="13"/>
    </row>
    <row r="43" spans="1:53" s="45" customFormat="1" ht="25.5" customHeight="1" thickBot="1">
      <c r="A43" s="16"/>
      <c r="B43" s="128">
        <v>9</v>
      </c>
      <c r="C43" s="181" t="str">
        <f ca="1">IF(E13="-",E13,IF(ISBLANK(F13),"",IF(F13&gt;H13,E13,C13)))</f>
        <v>-</v>
      </c>
      <c r="D43" s="129">
        <v>10</v>
      </c>
      <c r="E43" s="181" t="str">
        <f ca="1">IF(E14="-",E14,IF(ISBLANK(F14),"",IF(F14&gt;H14,E14,C14)))</f>
        <v>-</v>
      </c>
      <c r="F43" s="19"/>
      <c r="G43" s="20" t="s">
        <v>59</v>
      </c>
      <c r="H43" s="21"/>
      <c r="I43" s="221"/>
      <c r="J43" s="222"/>
      <c r="K43" s="17"/>
      <c r="L43" s="181" t="str">
        <f ca="1" t="shared" si="2"/>
        <v>-</v>
      </c>
      <c r="M43" s="78">
        <v>44</v>
      </c>
      <c r="N43" s="181" t="str">
        <f>IF(ISBLANK(M27),"",IF(M27&gt;M28,L28,L27))</f>
        <v/>
      </c>
      <c r="O43" s="19"/>
      <c r="P43" s="20" t="s">
        <v>59</v>
      </c>
      <c r="Q43" s="21"/>
      <c r="R43" s="73"/>
      <c r="S43" s="228"/>
      <c r="T43" s="46" t="str">
        <f ca="1" t="shared" si="1"/>
        <v/>
      </c>
      <c r="U43" s="16"/>
      <c r="V43" s="73"/>
      <c r="W43" s="56">
        <v>49</v>
      </c>
      <c r="X43" s="223" t="str">
        <f>IF(ISBLANK(S6),"",IF(S6&gt;S7,R7,R6))</f>
        <v/>
      </c>
      <c r="Y43" s="235"/>
      <c r="Z43" s="236"/>
      <c r="AA43" s="27"/>
      <c r="AB43" s="71"/>
      <c r="AC43" s="13"/>
      <c r="AE43" s="13"/>
      <c r="AF43" s="13"/>
      <c r="AI43" s="36"/>
      <c r="AJ43" s="13"/>
      <c r="AK43" s="13"/>
      <c r="AL43" s="13"/>
      <c r="AM43" s="138"/>
      <c r="AN43" s="37"/>
      <c r="AO43" s="229"/>
      <c r="AP43" s="231" t="str">
        <f>IF(ISBLANK(AL44),"",IF(AL44&gt;AL45,AJ44,AJ45))</f>
        <v/>
      </c>
      <c r="AQ43" s="226"/>
      <c r="AR43" s="31"/>
      <c r="AS43" s="84"/>
      <c r="AT43" s="16"/>
      <c r="AU43" s="58" t="str">
        <f>IF(ISBLANK(AR42),"",IF(AR42&gt;AR43,AP42,AP43))</f>
        <v/>
      </c>
      <c r="AV43" s="74"/>
      <c r="AW43" s="83"/>
      <c r="AX43" s="150"/>
      <c r="AY43" s="15"/>
      <c r="AZ43" s="15"/>
      <c r="BA43" s="13"/>
    </row>
    <row r="44" spans="1:52" s="45" customFormat="1" ht="25.5" customHeight="1" thickBot="1">
      <c r="A44" s="16"/>
      <c r="B44" s="128">
        <v>11</v>
      </c>
      <c r="C44" s="181" t="str">
        <f ca="1">IF(E15="-",E15,IF(ISBLANK(F15),"",IF(F15&gt;H15,E15,C15)))</f>
        <v>-</v>
      </c>
      <c r="D44" s="129">
        <v>12</v>
      </c>
      <c r="E44" s="181" t="str">
        <f ca="1">IF(E16="-",E16,IF(ISBLANK(F16),"",IF(F16&gt;H16,E16,C16)))</f>
        <v>-</v>
      </c>
      <c r="F44" s="19"/>
      <c r="G44" s="20" t="s">
        <v>59</v>
      </c>
      <c r="H44" s="21"/>
      <c r="I44" s="221"/>
      <c r="J44" s="222"/>
      <c r="K44" s="17"/>
      <c r="L44" s="181" t="str">
        <f ca="1" t="shared" si="2"/>
        <v>-</v>
      </c>
      <c r="M44" s="78">
        <v>43</v>
      </c>
      <c r="N44" s="181" t="str">
        <f>IF(ISBLANK(M25),"",IF(M25&gt;M26,L26,L25))</f>
        <v/>
      </c>
      <c r="O44" s="19"/>
      <c r="P44" s="20" t="s">
        <v>59</v>
      </c>
      <c r="Q44" s="21"/>
      <c r="R44" s="73"/>
      <c r="S44" s="229"/>
      <c r="T44" s="46" t="str">
        <f ca="1" t="shared" si="1"/>
        <v/>
      </c>
      <c r="U44" s="16"/>
      <c r="V44" s="142"/>
      <c r="W44" s="16"/>
      <c r="X44" s="225" t="str">
        <f>IF(OR(U43="",U44=""),"",IF(U43&gt;U44,T43,T44))</f>
        <v/>
      </c>
      <c r="Y44" s="233"/>
      <c r="Z44" s="234"/>
      <c r="AA44" s="31"/>
      <c r="AB44" s="146"/>
      <c r="AC44" s="144"/>
      <c r="AD44" s="228"/>
      <c r="AE44" s="57" t="str">
        <f>IF(ISBLANK(AA43),"",IF(AA43&gt;AA44,X43,X44))</f>
        <v/>
      </c>
      <c r="AF44" s="27"/>
      <c r="AG44" s="141"/>
      <c r="AH44" s="139"/>
      <c r="AI44" s="56">
        <v>60</v>
      </c>
      <c r="AJ44" s="223" t="str">
        <f>IF(ISBLANK(Y32),"",IF(Y32&gt;Y33,X33,X32))</f>
        <v/>
      </c>
      <c r="AK44" s="224"/>
      <c r="AL44" s="27"/>
      <c r="AM44" s="147"/>
      <c r="AN44" s="37"/>
      <c r="AO44" s="13"/>
      <c r="AP44" s="13"/>
      <c r="AQ44" s="13"/>
      <c r="AR44" s="13"/>
      <c r="AS44" s="13"/>
      <c r="AT44" s="13"/>
      <c r="AU44" s="13"/>
      <c r="AV44" s="13"/>
      <c r="AW44" s="138"/>
      <c r="AX44" s="150"/>
      <c r="AY44" s="15"/>
      <c r="AZ44" s="15"/>
    </row>
    <row r="45" spans="1:53" s="45" customFormat="1" ht="25.5" customHeight="1" thickBot="1">
      <c r="A45" s="16"/>
      <c r="B45" s="128">
        <v>13</v>
      </c>
      <c r="C45" s="181" t="str">
        <f ca="1">IF(E17="-",E17,IF(ISBLANK(F17),"",IF(F17&gt;H17,E17,C17)))</f>
        <v>-</v>
      </c>
      <c r="D45" s="129">
        <v>14</v>
      </c>
      <c r="E45" s="181" t="str">
        <f ca="1">IF(E18="-",E18,IF(ISBLANK(F18),"",IF(F18&gt;H18,E18,C18)))</f>
        <v>-</v>
      </c>
      <c r="F45" s="19"/>
      <c r="G45" s="20" t="s">
        <v>59</v>
      </c>
      <c r="H45" s="21"/>
      <c r="I45" s="221"/>
      <c r="J45" s="222"/>
      <c r="K45" s="17"/>
      <c r="L45" s="181" t="str">
        <f ca="1" t="shared" si="2"/>
        <v>-</v>
      </c>
      <c r="M45" s="78">
        <v>42</v>
      </c>
      <c r="N45" s="181" t="str">
        <f>IF(ISBLANK(M23),"",IF(M23&gt;M24,L24,L23))</f>
        <v/>
      </c>
      <c r="O45" s="19"/>
      <c r="P45" s="20" t="s">
        <v>59</v>
      </c>
      <c r="Q45" s="21"/>
      <c r="R45" s="73"/>
      <c r="S45" s="228"/>
      <c r="T45" s="46" t="str">
        <f ca="1" t="shared" si="1"/>
        <v/>
      </c>
      <c r="U45" s="16"/>
      <c r="V45" s="73"/>
      <c r="W45" s="56">
        <v>50</v>
      </c>
      <c r="X45" s="223" t="str">
        <f>IF(ISBLANK(S10),"",IF(S10&gt;S11,R11,R10))</f>
        <v/>
      </c>
      <c r="Y45" s="235"/>
      <c r="Z45" s="236"/>
      <c r="AA45" s="27"/>
      <c r="AB45" s="23"/>
      <c r="AC45" s="145"/>
      <c r="AD45" s="229"/>
      <c r="AE45" s="58" t="str">
        <f>IF(ISBLANK(AA45),"",IF(AA45&gt;AA46,X45,X46))</f>
        <v/>
      </c>
      <c r="AF45" s="31"/>
      <c r="AG45" s="140"/>
      <c r="AH45" s="139"/>
      <c r="AI45" s="16"/>
      <c r="AJ45" s="225" t="str">
        <f>IF(ISBLANK(AF44),"",IF(AF44&gt;AF45,AE44,AE45))</f>
        <v/>
      </c>
      <c r="AK45" s="226"/>
      <c r="AL45" s="31"/>
      <c r="AM45" s="37"/>
      <c r="AN45" s="37"/>
      <c r="AO45" s="13"/>
      <c r="AP45" s="13"/>
      <c r="AQ45" s="13"/>
      <c r="AR45" s="13"/>
      <c r="AS45" s="13"/>
      <c r="AT45" s="13"/>
      <c r="AU45" s="13"/>
      <c r="AV45" s="13"/>
      <c r="AW45" s="138"/>
      <c r="AX45" s="150"/>
      <c r="AY45" s="15"/>
      <c r="AZ45" s="15"/>
      <c r="BA45" s="13"/>
    </row>
    <row r="46" spans="1:53" s="45" customFormat="1" ht="25.5" customHeight="1" thickBot="1">
      <c r="A46" s="16"/>
      <c r="B46" s="128">
        <v>15</v>
      </c>
      <c r="C46" s="181" t="str">
        <f ca="1">IF(E19="-",E19,IF(ISBLANK(F19),"",IF(F19&gt;H19,E19,C19)))</f>
        <v>-</v>
      </c>
      <c r="D46" s="129">
        <v>16</v>
      </c>
      <c r="E46" s="181" t="str">
        <f ca="1">IF(E20="-",E20,IF(ISBLANK(F20),"",IF(F20&gt;H20,E20,C20)))</f>
        <v>-</v>
      </c>
      <c r="F46" s="19"/>
      <c r="G46" s="20" t="s">
        <v>59</v>
      </c>
      <c r="H46" s="21"/>
      <c r="I46" s="221"/>
      <c r="J46" s="222"/>
      <c r="K46" s="17"/>
      <c r="L46" s="181" t="str">
        <f ca="1" t="shared" si="2"/>
        <v>-</v>
      </c>
      <c r="M46" s="78">
        <v>41</v>
      </c>
      <c r="N46" s="181" t="str">
        <f>IF(ISBLANK(M21),"",IF(M21&gt;M22,L22,L21))</f>
        <v/>
      </c>
      <c r="O46" s="19"/>
      <c r="P46" s="20" t="s">
        <v>59</v>
      </c>
      <c r="Q46" s="21"/>
      <c r="R46" s="73"/>
      <c r="S46" s="229"/>
      <c r="T46" s="46" t="str">
        <f ca="1" t="shared" si="1"/>
        <v/>
      </c>
      <c r="U46" s="16"/>
      <c r="V46" s="142"/>
      <c r="W46" s="16"/>
      <c r="X46" s="225" t="str">
        <f>IF(OR(U45="",U46=""),"",IF(U45&gt;U46,T45,T46))</f>
        <v/>
      </c>
      <c r="Y46" s="233"/>
      <c r="Z46" s="234"/>
      <c r="AA46" s="31"/>
      <c r="AB46" s="42"/>
      <c r="AC46" s="13"/>
      <c r="AE46" s="13"/>
      <c r="AF46" s="13"/>
      <c r="AH46" s="133"/>
      <c r="AI46" s="36"/>
      <c r="AJ46" s="13"/>
      <c r="AK46" s="13"/>
      <c r="AL46" s="13"/>
      <c r="AM46" s="13"/>
      <c r="AN46" s="13"/>
      <c r="AO46" s="13"/>
      <c r="AP46" s="227" t="s">
        <v>8</v>
      </c>
      <c r="AQ46" s="232"/>
      <c r="AR46" s="232"/>
      <c r="AS46" s="13"/>
      <c r="AT46" s="227" t="s">
        <v>10</v>
      </c>
      <c r="AU46" s="232"/>
      <c r="AV46" s="232"/>
      <c r="AW46" s="138"/>
      <c r="AX46" s="151"/>
      <c r="AY46" s="15"/>
      <c r="AZ46" s="15"/>
      <c r="BA46" s="13"/>
    </row>
    <row r="47" spans="1:53" s="45" customFormat="1" ht="25.5" customHeight="1" thickBot="1">
      <c r="A47" s="16"/>
      <c r="B47" s="128">
        <v>17</v>
      </c>
      <c r="C47" s="181" t="str">
        <f ca="1">IF(E21="-",E21,IF(ISBLANK(F21),"",IF(F21&gt;H21,E21,C21)))</f>
        <v>-</v>
      </c>
      <c r="D47" s="129">
        <v>18</v>
      </c>
      <c r="E47" s="181" t="str">
        <f ca="1">IF(E22="-",E22,IF(ISBLANK(F22),"",IF(F22&gt;H22,E22,C22)))</f>
        <v>-</v>
      </c>
      <c r="F47" s="19"/>
      <c r="G47" s="20" t="s">
        <v>59</v>
      </c>
      <c r="H47" s="21"/>
      <c r="I47" s="221"/>
      <c r="J47" s="222"/>
      <c r="K47" s="17"/>
      <c r="L47" s="181" t="str">
        <f ca="1" t="shared" si="2"/>
        <v>-</v>
      </c>
      <c r="M47" s="78">
        <v>40</v>
      </c>
      <c r="N47" s="181" t="str">
        <f>IF(ISBLANK(M19),"",IF(M19&gt;M20,L20,L19))</f>
        <v/>
      </c>
      <c r="O47" s="19"/>
      <c r="P47" s="20" t="s">
        <v>59</v>
      </c>
      <c r="Q47" s="21"/>
      <c r="R47" s="73"/>
      <c r="S47" s="228"/>
      <c r="T47" s="46" t="str">
        <f ca="1" t="shared" si="1"/>
        <v/>
      </c>
      <c r="U47" s="16"/>
      <c r="V47" s="73"/>
      <c r="W47" s="56">
        <v>55</v>
      </c>
      <c r="X47" s="223" t="str">
        <f>IF(ISBLANK(S30),"",IF(S30&gt;S31,R31,R30))</f>
        <v/>
      </c>
      <c r="Y47" s="235"/>
      <c r="Z47" s="236"/>
      <c r="AA47" s="27"/>
      <c r="AB47" s="71"/>
      <c r="AC47" s="13"/>
      <c r="AE47" s="13"/>
      <c r="AF47" s="13"/>
      <c r="AH47" s="133"/>
      <c r="AI47" s="36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8"/>
      <c r="AX47" s="15"/>
      <c r="AY47" s="15"/>
      <c r="AZ47" s="15"/>
      <c r="BA47" s="13"/>
    </row>
    <row r="48" spans="1:53" s="45" customFormat="1" ht="25.5" customHeight="1" thickBot="1">
      <c r="A48" s="16"/>
      <c r="B48" s="128">
        <v>19</v>
      </c>
      <c r="C48" s="181" t="str">
        <f ca="1">IF(E23="-",E23,IF(ISBLANK(F23),"",IF(F23&gt;H23,E23,C23)))</f>
        <v>-</v>
      </c>
      <c r="D48" s="129">
        <v>20</v>
      </c>
      <c r="E48" s="181" t="str">
        <f ca="1">IF(E24="-",E24,IF(ISBLANK(F24),"",IF(F24&gt;H24,E24,C24)))</f>
        <v>-</v>
      </c>
      <c r="F48" s="19"/>
      <c r="G48" s="20" t="s">
        <v>59</v>
      </c>
      <c r="H48" s="21"/>
      <c r="I48" s="221"/>
      <c r="J48" s="222"/>
      <c r="K48" s="17"/>
      <c r="L48" s="181" t="str">
        <f ca="1" t="shared" si="2"/>
        <v>-</v>
      </c>
      <c r="M48" s="78">
        <v>39</v>
      </c>
      <c r="N48" s="181" t="str">
        <f>IF(ISBLANK(M17),"",IF(M17&gt;M18,L18,L17))</f>
        <v/>
      </c>
      <c r="O48" s="19"/>
      <c r="P48" s="20" t="s">
        <v>59</v>
      </c>
      <c r="Q48" s="21"/>
      <c r="R48" s="73"/>
      <c r="S48" s="229"/>
      <c r="T48" s="46" t="str">
        <f ca="1" t="shared" si="1"/>
        <v/>
      </c>
      <c r="U48" s="16"/>
      <c r="V48" s="142"/>
      <c r="W48" s="16"/>
      <c r="X48" s="225" t="str">
        <f>IF(OR(U47="",U48=""),"",IF(U47&gt;U48,T47,T48))</f>
        <v/>
      </c>
      <c r="Y48" s="233"/>
      <c r="Z48" s="234"/>
      <c r="AA48" s="31"/>
      <c r="AB48" s="146"/>
      <c r="AC48" s="144"/>
      <c r="AD48" s="228"/>
      <c r="AE48" s="57" t="str">
        <f>IF(ISBLANK(AA47),"",IF(AA47&gt;AA48,X47,X48))</f>
        <v/>
      </c>
      <c r="AF48" s="27"/>
      <c r="AG48" s="141"/>
      <c r="AH48" s="139"/>
      <c r="AI48" s="56">
        <v>57</v>
      </c>
      <c r="AJ48" s="223" t="str">
        <f>IF(ISBLANK(Y8),"",IF(Y8&gt;Y9,X9,X8))</f>
        <v/>
      </c>
      <c r="AK48" s="224"/>
      <c r="AL48" s="27"/>
      <c r="AM48" s="37"/>
      <c r="AN48" s="37"/>
      <c r="AO48" s="13"/>
      <c r="AP48" s="13"/>
      <c r="AQ48" s="13"/>
      <c r="AR48" s="13"/>
      <c r="AS48" s="13"/>
      <c r="AT48" s="13"/>
      <c r="AU48" s="13"/>
      <c r="AV48" s="13"/>
      <c r="AW48" s="138"/>
      <c r="AX48" s="15"/>
      <c r="AY48" s="15"/>
      <c r="AZ48" s="15"/>
      <c r="BA48" s="13"/>
    </row>
    <row r="49" spans="1:53" s="45" customFormat="1" ht="25.5" customHeight="1" thickBot="1">
      <c r="A49" s="16"/>
      <c r="B49" s="128">
        <v>21</v>
      </c>
      <c r="C49" s="181" t="str">
        <f ca="1">IF(E25="-",E25,IF(ISBLANK(F25),"",IF(F25&gt;H25,E25,C25)))</f>
        <v>-</v>
      </c>
      <c r="D49" s="129">
        <v>22</v>
      </c>
      <c r="E49" s="181" t="str">
        <f ca="1">IF(E26="-",E26,IF(ISBLANK(F26),"",IF(F26&gt;H26,E26,C26)))</f>
        <v>-</v>
      </c>
      <c r="F49" s="19"/>
      <c r="G49" s="20" t="s">
        <v>59</v>
      </c>
      <c r="H49" s="21"/>
      <c r="I49" s="221"/>
      <c r="J49" s="222"/>
      <c r="K49" s="17"/>
      <c r="L49" s="181" t="str">
        <f ca="1" t="shared" si="2"/>
        <v>-</v>
      </c>
      <c r="M49" s="78">
        <v>38</v>
      </c>
      <c r="N49" s="181" t="str">
        <f>IF(ISBLANK(M15),"",IF(M15&gt;M16,L16,L15))</f>
        <v/>
      </c>
      <c r="O49" s="19"/>
      <c r="P49" s="20" t="s">
        <v>59</v>
      </c>
      <c r="Q49" s="21"/>
      <c r="R49" s="73"/>
      <c r="S49" s="228"/>
      <c r="T49" s="46" t="str">
        <f ca="1" t="shared" si="1"/>
        <v/>
      </c>
      <c r="U49" s="16"/>
      <c r="V49" s="73"/>
      <c r="W49" s="56">
        <v>56</v>
      </c>
      <c r="X49" s="223" t="str">
        <f>IF(ISBLANK(S34),"",IF(S34&gt;S35,R35,R34))</f>
        <v/>
      </c>
      <c r="Y49" s="235"/>
      <c r="Z49" s="236"/>
      <c r="AA49" s="27"/>
      <c r="AB49" s="23"/>
      <c r="AC49" s="145"/>
      <c r="AD49" s="229"/>
      <c r="AE49" s="58" t="str">
        <f>IF(ISBLANK(AA49),"",IF(AA49&gt;AA50,X49,X50))</f>
        <v/>
      </c>
      <c r="AF49" s="31"/>
      <c r="AG49" s="140"/>
      <c r="AH49" s="139"/>
      <c r="AI49" s="16"/>
      <c r="AJ49" s="225" t="str">
        <f>IF(ISBLANK(AF48),"",IF(AF48&gt;AF49,AE48,AE49))</f>
        <v/>
      </c>
      <c r="AK49" s="226"/>
      <c r="AL49" s="31"/>
      <c r="AM49" s="83"/>
      <c r="AN49" s="37"/>
      <c r="AO49" s="13"/>
      <c r="AP49" s="13"/>
      <c r="AQ49" s="13"/>
      <c r="AR49" s="13"/>
      <c r="AS49" s="13"/>
      <c r="AT49" s="13"/>
      <c r="AU49" s="13"/>
      <c r="AV49" s="13"/>
      <c r="AW49" s="138"/>
      <c r="AX49" s="15"/>
      <c r="AY49" s="15"/>
      <c r="AZ49" s="13"/>
      <c r="BA49" s="13"/>
    </row>
    <row r="50" spans="1:53" s="45" customFormat="1" ht="25.5" customHeight="1" thickBot="1">
      <c r="A50" s="16"/>
      <c r="B50" s="128">
        <v>23</v>
      </c>
      <c r="C50" s="181" t="str">
        <f ca="1">IF(E27="-",E27,IF(ISBLANK(F27),"",IF(F27&gt;H27,E27,C27)))</f>
        <v>-</v>
      </c>
      <c r="D50" s="129">
        <v>24</v>
      </c>
      <c r="E50" s="181" t="str">
        <f ca="1">IF(E28="-",E28,IF(ISBLANK(F28),"",IF(F28&gt;H28,E28,C28)))</f>
        <v>-</v>
      </c>
      <c r="F50" s="19"/>
      <c r="G50" s="20" t="s">
        <v>59</v>
      </c>
      <c r="H50" s="21"/>
      <c r="I50" s="221"/>
      <c r="J50" s="222"/>
      <c r="K50" s="17"/>
      <c r="L50" s="181" t="str">
        <f ca="1" t="shared" si="2"/>
        <v>-</v>
      </c>
      <c r="M50" s="78">
        <v>37</v>
      </c>
      <c r="N50" s="181" t="str">
        <f>IF(ISBLANK(M13),"",IF(M13&gt;M14,L14,L13))</f>
        <v/>
      </c>
      <c r="O50" s="19"/>
      <c r="P50" s="20" t="s">
        <v>59</v>
      </c>
      <c r="Q50" s="21"/>
      <c r="R50" s="73"/>
      <c r="S50" s="229"/>
      <c r="T50" s="46" t="str">
        <f ca="1" t="shared" si="1"/>
        <v/>
      </c>
      <c r="U50" s="16"/>
      <c r="V50" s="142"/>
      <c r="W50" s="16"/>
      <c r="X50" s="225" t="str">
        <f>IF(OR(U49="",U50=""),"",IF(U49&gt;U50,T49,T50))</f>
        <v/>
      </c>
      <c r="Y50" s="233"/>
      <c r="Z50" s="234"/>
      <c r="AA50" s="31"/>
      <c r="AB50" s="42"/>
      <c r="AC50" s="13"/>
      <c r="AE50" s="13"/>
      <c r="AF50" s="13"/>
      <c r="AH50" s="133"/>
      <c r="AI50" s="36"/>
      <c r="AJ50" s="13"/>
      <c r="AK50" s="13"/>
      <c r="AL50" s="13"/>
      <c r="AM50" s="138"/>
      <c r="AN50" s="148"/>
      <c r="AO50" s="228"/>
      <c r="AP50" s="230" t="str">
        <f>IF(ISBLANK(AL48),"",IF(AL48&gt;AL49,AJ48,AJ49))</f>
        <v/>
      </c>
      <c r="AQ50" s="224"/>
      <c r="AR50" s="27"/>
      <c r="AS50" s="23"/>
      <c r="AT50" s="56">
        <v>62</v>
      </c>
      <c r="AU50" s="57" t="str">
        <f>IF(ISBLANK(AF28),"",IF(AF28&gt;AF29,AE29,AE28))</f>
        <v/>
      </c>
      <c r="AV50" s="149"/>
      <c r="AW50" s="23"/>
      <c r="AX50" s="13"/>
      <c r="AY50" s="13"/>
      <c r="BA50" s="13"/>
    </row>
    <row r="51" spans="1:53" s="45" customFormat="1" ht="25.5" customHeight="1" thickBot="1">
      <c r="A51" s="16"/>
      <c r="B51" s="128">
        <v>25</v>
      </c>
      <c r="C51" s="181" t="str">
        <f ca="1">IF(E29="-",E29,IF(ISBLANK(F29),"",IF(F29&gt;H29,E29,C29)))</f>
        <v>-</v>
      </c>
      <c r="D51" s="129">
        <v>26</v>
      </c>
      <c r="E51" s="181" t="str">
        <f ca="1">IF(E30="-",E30,IF(ISBLANK(F30),"",IF(F30&gt;H30,E30,C30)))</f>
        <v>-</v>
      </c>
      <c r="F51" s="19"/>
      <c r="G51" s="20" t="s">
        <v>59</v>
      </c>
      <c r="H51" s="21"/>
      <c r="I51" s="221"/>
      <c r="J51" s="222"/>
      <c r="K51" s="17"/>
      <c r="L51" s="181" t="str">
        <f ca="1" t="shared" si="2"/>
        <v>-</v>
      </c>
      <c r="M51" s="78">
        <v>36</v>
      </c>
      <c r="N51" s="181" t="str">
        <f>IF(ISBLANK(M11),"",IF(M11&gt;M12,L12,L11))</f>
        <v/>
      </c>
      <c r="O51" s="19"/>
      <c r="P51" s="20" t="s">
        <v>59</v>
      </c>
      <c r="Q51" s="21"/>
      <c r="R51" s="73"/>
      <c r="S51" s="228"/>
      <c r="T51" s="46" t="str">
        <f ca="1" t="shared" si="1"/>
        <v/>
      </c>
      <c r="U51" s="16"/>
      <c r="V51" s="73"/>
      <c r="W51" s="56">
        <v>53</v>
      </c>
      <c r="X51" s="223" t="str">
        <f>IF(ISBLANK(S22),"",IF(S22&gt;S23,R23,R22))</f>
        <v/>
      </c>
      <c r="Y51" s="235"/>
      <c r="Z51" s="236"/>
      <c r="AA51" s="27"/>
      <c r="AB51" s="71"/>
      <c r="AC51" s="13"/>
      <c r="AE51" s="13"/>
      <c r="AF51" s="13"/>
      <c r="AH51" s="133"/>
      <c r="AI51" s="36"/>
      <c r="AJ51" s="13"/>
      <c r="AK51" s="13"/>
      <c r="AL51" s="13"/>
      <c r="AM51" s="138"/>
      <c r="AN51" s="37"/>
      <c r="AO51" s="229"/>
      <c r="AP51" s="231" t="str">
        <f>IF(ISBLANK(AL52),"",IF(AL52&gt;AL53,AJ52,AJ53))</f>
        <v/>
      </c>
      <c r="AQ51" s="226"/>
      <c r="AR51" s="31"/>
      <c r="AS51" s="71"/>
      <c r="AT51" s="16"/>
      <c r="AU51" s="58" t="str">
        <f>IF(ISBLANK(AR50),"",IF(AR50&gt;AR51,AP50,AP51))</f>
        <v/>
      </c>
      <c r="AV51" s="74"/>
      <c r="AW51" s="13"/>
      <c r="AX51" s="13"/>
      <c r="AY51" s="13"/>
      <c r="AZ51" s="13"/>
      <c r="BA51" s="13"/>
    </row>
    <row r="52" spans="1:53" s="45" customFormat="1" ht="25.5" customHeight="1" thickBot="1">
      <c r="A52" s="16"/>
      <c r="B52" s="128">
        <v>27</v>
      </c>
      <c r="C52" s="181" t="str">
        <f ca="1">IF(E31="-",E31,IF(ISBLANK(F31),"",IF(F31&gt;H31,E31,C31)))</f>
        <v>-</v>
      </c>
      <c r="D52" s="129">
        <v>28</v>
      </c>
      <c r="E52" s="181" t="str">
        <f ca="1">IF(E32="-",E32,IF(ISBLANK(F32),"",IF(F32&gt;H32,E32,C32)))</f>
        <v>-</v>
      </c>
      <c r="F52" s="19"/>
      <c r="G52" s="20" t="s">
        <v>59</v>
      </c>
      <c r="H52" s="21"/>
      <c r="I52" s="221"/>
      <c r="J52" s="222"/>
      <c r="K52" s="17"/>
      <c r="L52" s="181" t="str">
        <f ca="1" t="shared" si="2"/>
        <v>-</v>
      </c>
      <c r="M52" s="78">
        <v>35</v>
      </c>
      <c r="N52" s="181" t="str">
        <f>IF(ISBLANK(M9),"",IF(M9&gt;M10,L10,L9))</f>
        <v/>
      </c>
      <c r="O52" s="19"/>
      <c r="P52" s="20" t="s">
        <v>59</v>
      </c>
      <c r="Q52" s="21"/>
      <c r="R52" s="73"/>
      <c r="S52" s="237"/>
      <c r="T52" s="83" t="str">
        <f ca="1" t="shared" si="1"/>
        <v/>
      </c>
      <c r="U52" s="16"/>
      <c r="V52" s="142"/>
      <c r="W52" s="16"/>
      <c r="X52" s="225" t="str">
        <f>IF(OR(U51="",U52=""),"",IF(U51&gt;U52,T51,T52))</f>
        <v/>
      </c>
      <c r="Y52" s="233"/>
      <c r="Z52" s="234"/>
      <c r="AA52" s="31"/>
      <c r="AB52" s="146"/>
      <c r="AC52" s="144"/>
      <c r="AD52" s="228"/>
      <c r="AE52" s="57" t="str">
        <f>IF(ISBLANK(AA51),"",IF(AA51&gt;AA52,X51,X52))</f>
        <v/>
      </c>
      <c r="AF52" s="27"/>
      <c r="AG52" s="141"/>
      <c r="AH52" s="139"/>
      <c r="AI52" s="56">
        <v>58</v>
      </c>
      <c r="AJ52" s="223" t="str">
        <f>IF(ISBLANK(Y16),"",IF(Y16&gt;Y17,X17,X16))</f>
        <v/>
      </c>
      <c r="AK52" s="224"/>
      <c r="AL52" s="27"/>
      <c r="AM52" s="147"/>
      <c r="AN52" s="37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1:53" s="45" customFormat="1" ht="25.5" customHeight="1" thickBot="1">
      <c r="A53" s="16"/>
      <c r="B53" s="128">
        <v>29</v>
      </c>
      <c r="C53" s="181" t="str">
        <f ca="1">IF(E33="-",E33,IF(ISBLANK(F33),"",IF(F33&gt;H33,E33,C33)))</f>
        <v>-</v>
      </c>
      <c r="D53" s="129">
        <v>30</v>
      </c>
      <c r="E53" s="181" t="str">
        <f ca="1">IF(E34="-",E34,IF(ISBLANK(F34),"",IF(F34&gt;H34,E34,C34)))</f>
        <v>-</v>
      </c>
      <c r="F53" s="19"/>
      <c r="G53" s="20" t="s">
        <v>59</v>
      </c>
      <c r="H53" s="21"/>
      <c r="I53" s="221"/>
      <c r="J53" s="222"/>
      <c r="K53" s="17"/>
      <c r="L53" s="181" t="str">
        <f ca="1" t="shared" si="2"/>
        <v>-</v>
      </c>
      <c r="M53" s="78">
        <v>34</v>
      </c>
      <c r="N53" s="181" t="str">
        <f>IF(ISBLANK(M7),"",IF(M7&gt;M8,L8,L7))</f>
        <v/>
      </c>
      <c r="O53" s="19"/>
      <c r="P53" s="20" t="s">
        <v>59</v>
      </c>
      <c r="Q53" s="21"/>
      <c r="R53" s="73"/>
      <c r="S53" s="228"/>
      <c r="T53" s="85" t="str">
        <f ca="1" t="shared" si="1"/>
        <v/>
      </c>
      <c r="U53" s="16"/>
      <c r="V53" s="142"/>
      <c r="W53" s="56">
        <v>54</v>
      </c>
      <c r="X53" s="223" t="str">
        <f>IF(ISBLANK(S26),"",IF(S26&gt;S27,R27,R26))</f>
        <v/>
      </c>
      <c r="Y53" s="235"/>
      <c r="Z53" s="236"/>
      <c r="AA53" s="27"/>
      <c r="AB53" s="23"/>
      <c r="AC53" s="145"/>
      <c r="AD53" s="229"/>
      <c r="AE53" s="58" t="str">
        <f>IF(ISBLANK(AA53),"",IF(AA53&gt;AA54,X53,X54))</f>
        <v/>
      </c>
      <c r="AF53" s="31"/>
      <c r="AG53" s="140"/>
      <c r="AH53" s="139"/>
      <c r="AI53" s="16"/>
      <c r="AJ53" s="225" t="str">
        <f>IF(ISBLANK(AF52),"",IF(AF52&gt;AF53,AE52,AE53))</f>
        <v/>
      </c>
      <c r="AK53" s="226"/>
      <c r="AL53" s="31"/>
      <c r="AM53" s="37"/>
      <c r="AN53" s="37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2" s="45" customFormat="1" ht="25.5" customHeight="1" thickBot="1">
      <c r="A54" s="16"/>
      <c r="B54" s="128">
        <v>31</v>
      </c>
      <c r="C54" s="181" t="str">
        <f ca="1">IF(E35="-",E35,IF(ISBLANK(F35),"",IF(F35&gt;H35,E35,C35)))</f>
        <v>-</v>
      </c>
      <c r="D54" s="129">
        <v>32</v>
      </c>
      <c r="E54" s="181" t="str">
        <f ca="1">IF(E36="-",E36,IF(ISBLANK(F36),"",IF(F36&gt;H36,E36,C36)))</f>
        <v>-</v>
      </c>
      <c r="F54" s="19"/>
      <c r="G54" s="20" t="s">
        <v>59</v>
      </c>
      <c r="H54" s="21"/>
      <c r="I54" s="221"/>
      <c r="J54" s="222"/>
      <c r="K54" s="17"/>
      <c r="L54" s="181" t="str">
        <f ca="1" t="shared" si="2"/>
        <v>-</v>
      </c>
      <c r="M54" s="78">
        <v>33</v>
      </c>
      <c r="N54" s="181" t="str">
        <f>IF(ISBLANK(M5),"",IF(M5&gt;M6,L6,L5))</f>
        <v/>
      </c>
      <c r="O54" s="19"/>
      <c r="P54" s="20" t="s">
        <v>59</v>
      </c>
      <c r="Q54" s="21"/>
      <c r="R54" s="73"/>
      <c r="S54" s="274"/>
      <c r="T54" s="86" t="str">
        <f ca="1" t="shared" si="1"/>
        <v/>
      </c>
      <c r="U54" s="16"/>
      <c r="V54" s="142"/>
      <c r="W54" s="16"/>
      <c r="X54" s="225" t="str">
        <f>IF(OR(U53="",U54=""),"",IF(U53&gt;U54,T53,T54))</f>
        <v/>
      </c>
      <c r="Y54" s="233"/>
      <c r="Z54" s="234"/>
      <c r="AA54" s="31"/>
      <c r="AB54" s="42"/>
      <c r="AC54" s="13"/>
      <c r="AD54" s="13"/>
      <c r="AE54" s="13"/>
      <c r="AF54" s="13"/>
      <c r="AG54" s="13"/>
      <c r="AH54" s="37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67" ht="15">
      <c r="AJ67" s="43" t="str">
        <f aca="true" t="shared" si="3" ref="AJ67">IF(ISBLANK(AF51),"",IF(AF51&gt;AF52,AE52,AE51))</f>
        <v/>
      </c>
    </row>
  </sheetData>
  <mergeCells count="143">
    <mergeCell ref="X52:Z52"/>
    <mergeCell ref="X53:Z53"/>
    <mergeCell ref="S51:S52"/>
    <mergeCell ref="S53:S54"/>
    <mergeCell ref="C1:I1"/>
    <mergeCell ref="A2:H4"/>
    <mergeCell ref="K2:M4"/>
    <mergeCell ref="Q4:S5"/>
    <mergeCell ref="W6:Y7"/>
    <mergeCell ref="X46:Z46"/>
    <mergeCell ref="X47:Z47"/>
    <mergeCell ref="X48:Z48"/>
    <mergeCell ref="X49:Z49"/>
    <mergeCell ref="X50:Z50"/>
    <mergeCell ref="K9:K10"/>
    <mergeCell ref="Q10:Q11"/>
    <mergeCell ref="B38:H38"/>
    <mergeCell ref="L38:R38"/>
    <mergeCell ref="T38:V38"/>
    <mergeCell ref="W38:AA38"/>
    <mergeCell ref="K35:K36"/>
    <mergeCell ref="C37:I37"/>
    <mergeCell ref="S47:S48"/>
    <mergeCell ref="S49:S50"/>
    <mergeCell ref="AU4:AZ5"/>
    <mergeCell ref="AX8:AZ8"/>
    <mergeCell ref="K5:K6"/>
    <mergeCell ref="K7:K8"/>
    <mergeCell ref="Q6:Q7"/>
    <mergeCell ref="AU6:AU7"/>
    <mergeCell ref="AV6:AZ7"/>
    <mergeCell ref="AK4:AM5"/>
    <mergeCell ref="AN4:AS5"/>
    <mergeCell ref="AK6:AM7"/>
    <mergeCell ref="AN6:AO7"/>
    <mergeCell ref="AQ6:AR7"/>
    <mergeCell ref="AS6:AS7"/>
    <mergeCell ref="W8:W9"/>
    <mergeCell ref="AX9:AZ9"/>
    <mergeCell ref="AJ10:AS10"/>
    <mergeCell ref="AU10:AZ10"/>
    <mergeCell ref="AJ11:AS11"/>
    <mergeCell ref="AU11:AZ11"/>
    <mergeCell ref="X54:Z54"/>
    <mergeCell ref="K11:K12"/>
    <mergeCell ref="AD52:AD53"/>
    <mergeCell ref="X39:Z39"/>
    <mergeCell ref="X40:Z40"/>
    <mergeCell ref="X41:Z41"/>
    <mergeCell ref="AD12:AD13"/>
    <mergeCell ref="AJ12:AS12"/>
    <mergeCell ref="AU12:AZ12"/>
    <mergeCell ref="AJ13:AS13"/>
    <mergeCell ref="AU13:AZ13"/>
    <mergeCell ref="K13:K14"/>
    <mergeCell ref="K15:K16"/>
    <mergeCell ref="Q14:Q15"/>
    <mergeCell ref="AO20:AQ21"/>
    <mergeCell ref="X51:Z51"/>
    <mergeCell ref="AJ14:AS14"/>
    <mergeCell ref="AU14:AZ14"/>
    <mergeCell ref="AJ15:AS15"/>
    <mergeCell ref="AU15:AZ15"/>
    <mergeCell ref="AO17:AU19"/>
    <mergeCell ref="K23:K24"/>
    <mergeCell ref="AK20:AL20"/>
    <mergeCell ref="AK21:AL21"/>
    <mergeCell ref="AJ20:AJ21"/>
    <mergeCell ref="AT20:AU21"/>
    <mergeCell ref="AJ16:AS16"/>
    <mergeCell ref="AU16:AZ16"/>
    <mergeCell ref="K17:K18"/>
    <mergeCell ref="K19:K20"/>
    <mergeCell ref="K21:K22"/>
    <mergeCell ref="Q22:Q23"/>
    <mergeCell ref="Q18:Q19"/>
    <mergeCell ref="W16:W17"/>
    <mergeCell ref="AO25:AS25"/>
    <mergeCell ref="K25:K26"/>
    <mergeCell ref="K27:K28"/>
    <mergeCell ref="Q26:Q27"/>
    <mergeCell ref="AP32:AS32"/>
    <mergeCell ref="K29:K30"/>
    <mergeCell ref="K31:K32"/>
    <mergeCell ref="W24:W25"/>
    <mergeCell ref="AD28:AD29"/>
    <mergeCell ref="AP27:AQ27"/>
    <mergeCell ref="AP28:AQ28"/>
    <mergeCell ref="AO27:AO28"/>
    <mergeCell ref="X42:Z42"/>
    <mergeCell ref="X43:Z43"/>
    <mergeCell ref="X44:Z44"/>
    <mergeCell ref="X45:Z45"/>
    <mergeCell ref="K33:K34"/>
    <mergeCell ref="Q34:Q35"/>
    <mergeCell ref="Q30:Q31"/>
    <mergeCell ref="AT46:AV46"/>
    <mergeCell ref="AJ40:AK40"/>
    <mergeCell ref="AJ41:AK41"/>
    <mergeCell ref="AJ44:AK44"/>
    <mergeCell ref="AJ45:AK45"/>
    <mergeCell ref="AD44:AD45"/>
    <mergeCell ref="AD38:AF38"/>
    <mergeCell ref="AO42:AO43"/>
    <mergeCell ref="S43:S44"/>
    <mergeCell ref="S45:S46"/>
    <mergeCell ref="AO50:AO51"/>
    <mergeCell ref="AO34:AO35"/>
    <mergeCell ref="AP50:AQ50"/>
    <mergeCell ref="AP51:AQ51"/>
    <mergeCell ref="AP34:AQ34"/>
    <mergeCell ref="AP35:AQ35"/>
    <mergeCell ref="AJ48:AK48"/>
    <mergeCell ref="AJ49:AK49"/>
    <mergeCell ref="AD48:AD49"/>
    <mergeCell ref="AD40:AD41"/>
    <mergeCell ref="AP43:AQ43"/>
    <mergeCell ref="AP42:AQ42"/>
    <mergeCell ref="AP46:AR46"/>
    <mergeCell ref="AD10:AF11"/>
    <mergeCell ref="AJ18:AM19"/>
    <mergeCell ref="I48:J48"/>
    <mergeCell ref="I49:J49"/>
    <mergeCell ref="I50:J50"/>
    <mergeCell ref="I51:J51"/>
    <mergeCell ref="I52:J52"/>
    <mergeCell ref="I53:J53"/>
    <mergeCell ref="I54:J54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AJ52:AK52"/>
    <mergeCell ref="AJ53:AK53"/>
    <mergeCell ref="AI38:AL38"/>
    <mergeCell ref="S39:S40"/>
    <mergeCell ref="S41:S42"/>
    <mergeCell ref="W32:W33"/>
  </mergeCells>
  <conditionalFormatting sqref="A8:H8">
    <cfRule type="expression" priority="780" dxfId="3" stopIfTrue="1">
      <formula>$F$8+$H$8&gt;1</formula>
    </cfRule>
    <cfRule type="expression" priority="781" dxfId="217" stopIfTrue="1">
      <formula>$E$8="-"</formula>
    </cfRule>
    <cfRule type="expression" priority="782" dxfId="2" stopIfTrue="1">
      <formula>$A$8&gt;=1</formula>
    </cfRule>
  </conditionalFormatting>
  <conditionalFormatting sqref="A9:H9">
    <cfRule type="expression" priority="768" dxfId="3" stopIfTrue="1">
      <formula>$F$9+$H$9&gt;1</formula>
    </cfRule>
    <cfRule type="expression" priority="769" dxfId="217" stopIfTrue="1">
      <formula>$E$9="-"</formula>
    </cfRule>
    <cfRule type="expression" priority="770" dxfId="2" stopIfTrue="1">
      <formula>$A$9&gt;=1</formula>
    </cfRule>
  </conditionalFormatting>
  <conditionalFormatting sqref="A10:H10">
    <cfRule type="expression" priority="765" dxfId="3" stopIfTrue="1">
      <formula>$F$10+$H$10&gt;1</formula>
    </cfRule>
    <cfRule type="expression" priority="766" dxfId="217" stopIfTrue="1">
      <formula>$E$10="-"</formula>
    </cfRule>
    <cfRule type="expression" priority="767" dxfId="2" stopIfTrue="1">
      <formula>$A$10&gt;=1</formula>
    </cfRule>
  </conditionalFormatting>
  <conditionalFormatting sqref="A11:H11">
    <cfRule type="expression" priority="762" dxfId="3" stopIfTrue="1">
      <formula>$F$11+$H$11&gt;1</formula>
    </cfRule>
    <cfRule type="expression" priority="763" dxfId="217" stopIfTrue="1">
      <formula>$E$11="-"</formula>
    </cfRule>
    <cfRule type="expression" priority="764" dxfId="2" stopIfTrue="1">
      <formula>$A$11&gt;=1</formula>
    </cfRule>
  </conditionalFormatting>
  <conditionalFormatting sqref="A12:H12">
    <cfRule type="expression" priority="742" dxfId="3" stopIfTrue="1">
      <formula>$F$12+$H$12&gt;1</formula>
    </cfRule>
    <cfRule type="expression" priority="743" dxfId="217" stopIfTrue="1">
      <formula>$E$12="-"</formula>
    </cfRule>
    <cfRule type="expression" priority="744" dxfId="2" stopIfTrue="1">
      <formula>$A$12&gt;=1</formula>
    </cfRule>
  </conditionalFormatting>
  <conditionalFormatting sqref="A13:H13">
    <cfRule type="expression" priority="739" dxfId="3" stopIfTrue="1">
      <formula>$F$13+$H$13&gt;1</formula>
    </cfRule>
    <cfRule type="expression" priority="740" dxfId="217" stopIfTrue="1">
      <formula>$E$13="-"</formula>
    </cfRule>
    <cfRule type="expression" priority="741" dxfId="2" stopIfTrue="1">
      <formula>$A$13&gt;=1</formula>
    </cfRule>
  </conditionalFormatting>
  <conditionalFormatting sqref="A14:H14">
    <cfRule type="expression" priority="733" dxfId="3" stopIfTrue="1">
      <formula>$F$14+$H$14&gt;1</formula>
    </cfRule>
    <cfRule type="expression" priority="734" dxfId="217" stopIfTrue="1">
      <formula>$E$14="-"</formula>
    </cfRule>
    <cfRule type="expression" priority="735" dxfId="2" stopIfTrue="1">
      <formula>$A$14&gt;=1</formula>
    </cfRule>
  </conditionalFormatting>
  <conditionalFormatting sqref="A15:H15">
    <cfRule type="expression" priority="730" dxfId="3" stopIfTrue="1">
      <formula>$F$15+$H$15&gt;1</formula>
    </cfRule>
    <cfRule type="expression" priority="731" dxfId="217" stopIfTrue="1">
      <formula>$E$15="-"</formula>
    </cfRule>
    <cfRule type="expression" priority="732" dxfId="2" stopIfTrue="1">
      <formula>$A$15&gt;=1</formula>
    </cfRule>
  </conditionalFormatting>
  <conditionalFormatting sqref="A16:H16">
    <cfRule type="expression" priority="727" dxfId="3" stopIfTrue="1">
      <formula>$F$16+$H$16&gt;1</formula>
    </cfRule>
    <cfRule type="expression" priority="728" dxfId="217" stopIfTrue="1">
      <formula>$E$16="-"</formula>
    </cfRule>
    <cfRule type="expression" priority="729" dxfId="2" stopIfTrue="1">
      <formula>$A$16&gt;=1</formula>
    </cfRule>
  </conditionalFormatting>
  <conditionalFormatting sqref="A17:H17">
    <cfRule type="expression" priority="724" dxfId="3" stopIfTrue="1">
      <formula>$F$17+$H$17&gt;1</formula>
    </cfRule>
    <cfRule type="expression" priority="725" dxfId="217" stopIfTrue="1">
      <formula>$E$17="-"</formula>
    </cfRule>
    <cfRule type="expression" priority="726" dxfId="2" stopIfTrue="1">
      <formula>$A$17&gt;=1</formula>
    </cfRule>
  </conditionalFormatting>
  <conditionalFormatting sqref="A18:H18">
    <cfRule type="expression" priority="721" dxfId="3" stopIfTrue="1">
      <formula>$F$18+$H$18&gt;1</formula>
    </cfRule>
    <cfRule type="expression" priority="722" dxfId="217" stopIfTrue="1">
      <formula>$E$18="-"</formula>
    </cfRule>
    <cfRule type="expression" priority="723" dxfId="2" stopIfTrue="1">
      <formula>$A$18&gt;=1</formula>
    </cfRule>
  </conditionalFormatting>
  <conditionalFormatting sqref="A19:H19">
    <cfRule type="expression" priority="718" dxfId="3" stopIfTrue="1">
      <formula>$F$19+$H$19&gt;1</formula>
    </cfRule>
    <cfRule type="expression" priority="719" dxfId="217" stopIfTrue="1">
      <formula>$E$19="-"</formula>
    </cfRule>
    <cfRule type="expression" priority="720" dxfId="2" stopIfTrue="1">
      <formula>$A$19&gt;=1</formula>
    </cfRule>
  </conditionalFormatting>
  <conditionalFormatting sqref="A20:H20">
    <cfRule type="expression" priority="715" dxfId="3" stopIfTrue="1">
      <formula>$F$20+$H$20&gt;1</formula>
    </cfRule>
    <cfRule type="expression" priority="716" dxfId="217" stopIfTrue="1">
      <formula>$E$20="-"</formula>
    </cfRule>
    <cfRule type="expression" priority="717" dxfId="2" stopIfTrue="1">
      <formula>$A$20&gt;=1</formula>
    </cfRule>
  </conditionalFormatting>
  <conditionalFormatting sqref="A21:H21">
    <cfRule type="expression" priority="712" dxfId="3" stopIfTrue="1">
      <formula>$F$21+$H$21&gt;1</formula>
    </cfRule>
    <cfRule type="expression" priority="713" dxfId="217" stopIfTrue="1">
      <formula>$E$21="-"</formula>
    </cfRule>
    <cfRule type="expression" priority="714" dxfId="2" stopIfTrue="1">
      <formula>$A$21&gt;=1</formula>
    </cfRule>
  </conditionalFormatting>
  <conditionalFormatting sqref="A22:H22">
    <cfRule type="expression" priority="709" dxfId="3" stopIfTrue="1">
      <formula>$F$22+$H$22&gt;1</formula>
    </cfRule>
    <cfRule type="expression" priority="710" dxfId="217" stopIfTrue="1">
      <formula>$E$22="-"</formula>
    </cfRule>
    <cfRule type="expression" priority="711" dxfId="2" stopIfTrue="1">
      <formula>$A$22&gt;=1</formula>
    </cfRule>
  </conditionalFormatting>
  <conditionalFormatting sqref="A23:H23">
    <cfRule type="expression" priority="706" dxfId="3" stopIfTrue="1">
      <formula>$F$23+$H$23&gt;1</formula>
    </cfRule>
    <cfRule type="expression" priority="707" dxfId="217" stopIfTrue="1">
      <formula>$E$23="-"</formula>
    </cfRule>
    <cfRule type="expression" priority="708" dxfId="2" stopIfTrue="1">
      <formula>$A$23&gt;=1</formula>
    </cfRule>
  </conditionalFormatting>
  <conditionalFormatting sqref="A24:H24">
    <cfRule type="expression" priority="703" dxfId="3" stopIfTrue="1">
      <formula>$F$24+$H$24&gt;1</formula>
    </cfRule>
    <cfRule type="expression" priority="704" dxfId="217" stopIfTrue="1">
      <formula>$E$24="-"</formula>
    </cfRule>
    <cfRule type="expression" priority="705" dxfId="2" stopIfTrue="1">
      <formula>$A$24&gt;=1</formula>
    </cfRule>
  </conditionalFormatting>
  <conditionalFormatting sqref="A25:H25">
    <cfRule type="expression" priority="700" dxfId="3" stopIfTrue="1">
      <formula>$F$25+$H$25&gt;1</formula>
    </cfRule>
    <cfRule type="expression" priority="701" dxfId="217" stopIfTrue="1">
      <formula>$E$25="-"</formula>
    </cfRule>
    <cfRule type="expression" priority="702" dxfId="2" stopIfTrue="1">
      <formula>$A$25&gt;=1</formula>
    </cfRule>
  </conditionalFormatting>
  <conditionalFormatting sqref="A26:H26">
    <cfRule type="expression" priority="697" dxfId="3" stopIfTrue="1">
      <formula>$F$26+$H$26&gt;1</formula>
    </cfRule>
    <cfRule type="expression" priority="698" dxfId="217" stopIfTrue="1">
      <formula>$E$26="-"</formula>
    </cfRule>
    <cfRule type="expression" priority="699" dxfId="2" stopIfTrue="1">
      <formula>$A$26&gt;=1</formula>
    </cfRule>
  </conditionalFormatting>
  <conditionalFormatting sqref="A27:H27">
    <cfRule type="expression" priority="694" dxfId="3" stopIfTrue="1">
      <formula>$F$27+$H$27&gt;1</formula>
    </cfRule>
    <cfRule type="expression" priority="695" dxfId="217" stopIfTrue="1">
      <formula>$E$27="-"</formula>
    </cfRule>
    <cfRule type="expression" priority="696" dxfId="2" stopIfTrue="1">
      <formula>$A$27&gt;=1</formula>
    </cfRule>
  </conditionalFormatting>
  <conditionalFormatting sqref="A28:H28">
    <cfRule type="expression" priority="691" dxfId="3" stopIfTrue="1">
      <formula>$F$28+$H$28&gt;1</formula>
    </cfRule>
    <cfRule type="expression" priority="692" dxfId="217" stopIfTrue="1">
      <formula>$E$28="-"</formula>
    </cfRule>
    <cfRule type="expression" priority="693" dxfId="2" stopIfTrue="1">
      <formula>$A$28&gt;=1</formula>
    </cfRule>
  </conditionalFormatting>
  <conditionalFormatting sqref="A29:H29">
    <cfRule type="expression" priority="688" dxfId="3" stopIfTrue="1">
      <formula>$F$29+$H$29&gt;1</formula>
    </cfRule>
    <cfRule type="expression" priority="689" dxfId="217" stopIfTrue="1">
      <formula>$E$29="-"</formula>
    </cfRule>
    <cfRule type="expression" priority="690" dxfId="2" stopIfTrue="1">
      <formula>$A$29&gt;=1</formula>
    </cfRule>
  </conditionalFormatting>
  <conditionalFormatting sqref="A30:H30">
    <cfRule type="expression" priority="685" dxfId="3" stopIfTrue="1">
      <formula>$F$30+$H$30&gt;1</formula>
    </cfRule>
    <cfRule type="expression" priority="686" dxfId="217" stopIfTrue="1">
      <formula>$E$30="-"</formula>
    </cfRule>
    <cfRule type="expression" priority="687" dxfId="2" stopIfTrue="1">
      <formula>$A$30&gt;=1</formula>
    </cfRule>
  </conditionalFormatting>
  <conditionalFormatting sqref="A31:H31">
    <cfRule type="expression" priority="682" dxfId="3" stopIfTrue="1">
      <formula>$F$31+$H$31&gt;1</formula>
    </cfRule>
    <cfRule type="expression" priority="683" dxfId="217" stopIfTrue="1">
      <formula>$E31="-"</formula>
    </cfRule>
    <cfRule type="expression" priority="684" dxfId="2" stopIfTrue="1">
      <formula>$A$31&gt;=1</formula>
    </cfRule>
  </conditionalFormatting>
  <conditionalFormatting sqref="A32:H32">
    <cfRule type="expression" priority="676" dxfId="3" stopIfTrue="1">
      <formula>$F$32+$H$32&gt;1</formula>
    </cfRule>
    <cfRule type="expression" priority="677" dxfId="217" stopIfTrue="1">
      <formula>$E32="-"</formula>
    </cfRule>
    <cfRule type="expression" priority="678" dxfId="2" stopIfTrue="1">
      <formula>$A$32&gt;=1</formula>
    </cfRule>
  </conditionalFormatting>
  <conditionalFormatting sqref="A33:H33">
    <cfRule type="expression" priority="673" dxfId="3" stopIfTrue="1">
      <formula>$F$33+$H$33&gt;1</formula>
    </cfRule>
    <cfRule type="expression" priority="674" dxfId="217" stopIfTrue="1">
      <formula>$E33="-"</formula>
    </cfRule>
    <cfRule type="expression" priority="675" dxfId="2" stopIfTrue="1">
      <formula>$A$33&gt;=1</formula>
    </cfRule>
  </conditionalFormatting>
  <conditionalFormatting sqref="A34:H34">
    <cfRule type="expression" priority="670" dxfId="3" stopIfTrue="1">
      <formula>$F$34+$H$34&gt;1</formula>
    </cfRule>
    <cfRule type="expression" priority="671" dxfId="217" stopIfTrue="1">
      <formula>$E34="-"</formula>
    </cfRule>
    <cfRule type="expression" priority="672" dxfId="2" stopIfTrue="1">
      <formula>$A$34&gt;=1</formula>
    </cfRule>
  </conditionalFormatting>
  <conditionalFormatting sqref="A35:H35">
    <cfRule type="expression" priority="667" dxfId="3" stopIfTrue="1">
      <formula>$F$35+$H$35&gt;1</formula>
    </cfRule>
    <cfRule type="expression" priority="668" dxfId="217" stopIfTrue="1">
      <formula>$E35="-"</formula>
    </cfRule>
    <cfRule type="expression" priority="669" dxfId="2" stopIfTrue="1">
      <formula>$A$35&gt;=1</formula>
    </cfRule>
  </conditionalFormatting>
  <conditionalFormatting sqref="A36:H36">
    <cfRule type="expression" priority="664" dxfId="3" stopIfTrue="1">
      <formula>$F$36+$H$36&gt;1</formula>
    </cfRule>
    <cfRule type="expression" priority="665" dxfId="217" stopIfTrue="1">
      <formula>$E36="-"</formula>
    </cfRule>
    <cfRule type="expression" priority="666" dxfId="2" stopIfTrue="1">
      <formula>$A$36&gt;=1</formula>
    </cfRule>
  </conditionalFormatting>
  <conditionalFormatting sqref="A5:H5">
    <cfRule type="expression" priority="658" dxfId="3" stopIfTrue="1">
      <formula>$F$5+$H$5&gt;1</formula>
    </cfRule>
    <cfRule type="expression" priority="659" dxfId="217" stopIfTrue="1">
      <formula>$E$5="-"</formula>
    </cfRule>
    <cfRule type="expression" priority="660" dxfId="2" stopIfTrue="1">
      <formula>$A$5&gt;=1</formula>
    </cfRule>
  </conditionalFormatting>
  <conditionalFormatting sqref="A7:H7">
    <cfRule type="expression" priority="652" dxfId="3" stopIfTrue="1">
      <formula>$F$7+$H$7&gt;1</formula>
    </cfRule>
    <cfRule type="expression" priority="653" dxfId="217" stopIfTrue="1">
      <formula>$E$7="-"</formula>
    </cfRule>
    <cfRule type="expression" priority="654" dxfId="2" stopIfTrue="1">
      <formula>$A$7&gt;=1</formula>
    </cfRule>
  </conditionalFormatting>
  <conditionalFormatting sqref="A40:H40">
    <cfRule type="expression" priority="598" dxfId="3" stopIfTrue="1">
      <formula>$F$40+$H$40&gt;1</formula>
    </cfRule>
    <cfRule type="expression" priority="599" dxfId="217" stopIfTrue="1">
      <formula>OR($E$40="-",$C$40="-")</formula>
    </cfRule>
    <cfRule type="expression" priority="600" dxfId="2" stopIfTrue="1">
      <formula>$A$40&gt;=1</formula>
    </cfRule>
  </conditionalFormatting>
  <conditionalFormatting sqref="A41:H41">
    <cfRule type="expression" priority="595" dxfId="3" stopIfTrue="1">
      <formula>$F$41+$H$41&gt;1</formula>
    </cfRule>
    <cfRule type="expression" priority="596" dxfId="217" stopIfTrue="1">
      <formula>OR($E$41="-",$C$41="-")</formula>
    </cfRule>
    <cfRule type="expression" priority="597" dxfId="2" stopIfTrue="1">
      <formula>$A$41&gt;=1</formula>
    </cfRule>
  </conditionalFormatting>
  <conditionalFormatting sqref="A42:H42">
    <cfRule type="expression" priority="592" dxfId="3" stopIfTrue="1">
      <formula>$F$42+$H$42&gt;1</formula>
    </cfRule>
    <cfRule type="expression" priority="593" dxfId="217" stopIfTrue="1">
      <formula>OR($E$42="-",$C$42="-")</formula>
    </cfRule>
    <cfRule type="expression" priority="594" dxfId="2" stopIfTrue="1">
      <formula>$A$42&gt;=1</formula>
    </cfRule>
  </conditionalFormatting>
  <conditionalFormatting sqref="A43:H43">
    <cfRule type="expression" priority="589" dxfId="3" stopIfTrue="1">
      <formula>$F$43+$H$43&gt;1</formula>
    </cfRule>
    <cfRule type="expression" priority="590" dxfId="217" stopIfTrue="1">
      <formula>OR($E$43="-",$C$43="-")</formula>
    </cfRule>
    <cfRule type="expression" priority="591" dxfId="2" stopIfTrue="1">
      <formula>$A$43&gt;=1</formula>
    </cfRule>
  </conditionalFormatting>
  <conditionalFormatting sqref="A44:H44">
    <cfRule type="expression" priority="586" dxfId="3" stopIfTrue="1">
      <formula>$F$44+$H$44&gt;1</formula>
    </cfRule>
    <cfRule type="expression" priority="587" dxfId="217" stopIfTrue="1">
      <formula>OR($E$44="-",$C$44="-")</formula>
    </cfRule>
    <cfRule type="expression" priority="588" dxfId="2" stopIfTrue="1">
      <formula>$A$44&gt;=1</formula>
    </cfRule>
  </conditionalFormatting>
  <conditionalFormatting sqref="A45:H45">
    <cfRule type="expression" priority="583" dxfId="3" stopIfTrue="1">
      <formula>$F$45+$H$5&gt;1</formula>
    </cfRule>
    <cfRule type="expression" priority="584" dxfId="217" stopIfTrue="1">
      <formula>OR($E$45="-",$C$45="-")</formula>
    </cfRule>
    <cfRule type="expression" priority="585" dxfId="2" stopIfTrue="1">
      <formula>$A$45&gt;=1</formula>
    </cfRule>
  </conditionalFormatting>
  <conditionalFormatting sqref="A46:H46">
    <cfRule type="expression" priority="580" dxfId="3" stopIfTrue="1">
      <formula>$F$46+$H$46&gt;1</formula>
    </cfRule>
    <cfRule type="expression" priority="581" dxfId="217" stopIfTrue="1">
      <formula>OR($E$46="-",$C$46="-")</formula>
    </cfRule>
    <cfRule type="expression" priority="582" dxfId="2" stopIfTrue="1">
      <formula>$A$46&gt;=1</formula>
    </cfRule>
  </conditionalFormatting>
  <conditionalFormatting sqref="A47:H47">
    <cfRule type="expression" priority="577" dxfId="3" stopIfTrue="1">
      <formula>$F$47+$H$47&gt;1</formula>
    </cfRule>
    <cfRule type="expression" priority="578" dxfId="217" stopIfTrue="1">
      <formula>OR($E$47="-",$C$47="-")</formula>
    </cfRule>
    <cfRule type="expression" priority="579" dxfId="2" stopIfTrue="1">
      <formula>$A$47&gt;=1</formula>
    </cfRule>
  </conditionalFormatting>
  <conditionalFormatting sqref="A48:H48">
    <cfRule type="expression" priority="574" dxfId="3" stopIfTrue="1">
      <formula>$F$48+$H$48&gt;1</formula>
    </cfRule>
    <cfRule type="expression" priority="575" dxfId="217" stopIfTrue="1">
      <formula>OR($E$48="-",$C$48="-")</formula>
    </cfRule>
    <cfRule type="expression" priority="576" dxfId="2" stopIfTrue="1">
      <formula>$A$48&gt;=1</formula>
    </cfRule>
  </conditionalFormatting>
  <conditionalFormatting sqref="A49:H49">
    <cfRule type="expression" priority="571" dxfId="3" stopIfTrue="1">
      <formula>$F$49+$H$49&gt;1</formula>
    </cfRule>
    <cfRule type="expression" priority="572" dxfId="217" stopIfTrue="1">
      <formula>OR($E$49="-",$C$49="-")</formula>
    </cfRule>
    <cfRule type="expression" priority="573" dxfId="2" stopIfTrue="1">
      <formula>$A$49&gt;=1</formula>
    </cfRule>
  </conditionalFormatting>
  <conditionalFormatting sqref="A50:H50">
    <cfRule type="expression" priority="568" dxfId="3" stopIfTrue="1">
      <formula>$F$50+$H$50&gt;1</formula>
    </cfRule>
    <cfRule type="expression" priority="569" dxfId="217" stopIfTrue="1">
      <formula>OR($E$50="-",$C$50="-")</formula>
    </cfRule>
    <cfRule type="expression" priority="570" dxfId="2" stopIfTrue="1">
      <formula>$A$50&gt;=1</formula>
    </cfRule>
  </conditionalFormatting>
  <conditionalFormatting sqref="A51:H51">
    <cfRule type="expression" priority="565" dxfId="3" stopIfTrue="1">
      <formula>$F$51+$H$51&gt;1</formula>
    </cfRule>
    <cfRule type="expression" priority="566" dxfId="217" stopIfTrue="1">
      <formula>OR($E$51="-",$C$51="-")</formula>
    </cfRule>
    <cfRule type="expression" priority="567" dxfId="2" stopIfTrue="1">
      <formula>$A$51&gt;=1</formula>
    </cfRule>
  </conditionalFormatting>
  <conditionalFormatting sqref="A52:H52">
    <cfRule type="expression" priority="562" dxfId="3" stopIfTrue="1">
      <formula>$F$52+$H$52&gt;1</formula>
    </cfRule>
    <cfRule type="expression" priority="563" dxfId="217" stopIfTrue="1">
      <formula>OR($E$52="-",$C$52="-")</formula>
    </cfRule>
    <cfRule type="expression" priority="564" dxfId="2" stopIfTrue="1">
      <formula>$A$52&gt;=1</formula>
    </cfRule>
  </conditionalFormatting>
  <conditionalFormatting sqref="A53:H53">
    <cfRule type="expression" priority="559" dxfId="3" stopIfTrue="1">
      <formula>$F$53+$H$53&gt;1</formula>
    </cfRule>
    <cfRule type="expression" priority="560" dxfId="217" stopIfTrue="1">
      <formula>OR($E$53="-",$C$53="-")</formula>
    </cfRule>
    <cfRule type="expression" priority="561" dxfId="2" stopIfTrue="1">
      <formula>$A$53&gt;=1</formula>
    </cfRule>
  </conditionalFormatting>
  <conditionalFormatting sqref="A54:H54">
    <cfRule type="expression" priority="556" dxfId="3" stopIfTrue="1">
      <formula>$F$54+$H$54&gt;1</formula>
    </cfRule>
    <cfRule type="expression" priority="557" dxfId="217" stopIfTrue="1">
      <formula>OR($E$54="-",$C$54="-")</formula>
    </cfRule>
    <cfRule type="expression" priority="558" dxfId="2" stopIfTrue="1">
      <formula>$A$54&gt;=1</formula>
    </cfRule>
  </conditionalFormatting>
  <conditionalFormatting sqref="K5">
    <cfRule type="expression" priority="499" dxfId="0">
      <formula>$M$5+$M$6&gt;2</formula>
    </cfRule>
  </conditionalFormatting>
  <conditionalFormatting sqref="K7:M8">
    <cfRule type="expression" priority="494" dxfId="3">
      <formula>$M$7+$M$8&gt;2</formula>
    </cfRule>
    <cfRule type="expression" priority="495" dxfId="2">
      <formula>$K$7&gt;=1</formula>
    </cfRule>
  </conditionalFormatting>
  <conditionalFormatting sqref="K7">
    <cfRule type="expression" priority="493" dxfId="0">
      <formula>$M$7+$M$8&gt;2</formula>
    </cfRule>
  </conditionalFormatting>
  <conditionalFormatting sqref="K9:M10">
    <cfRule type="expression" priority="491" dxfId="3">
      <formula>$M$9+$M$10&gt;2</formula>
    </cfRule>
    <cfRule type="expression" priority="492" dxfId="2">
      <formula>$K$9&gt;=1</formula>
    </cfRule>
  </conditionalFormatting>
  <conditionalFormatting sqref="K9">
    <cfRule type="expression" priority="490" dxfId="0">
      <formula>$M$9+$M$10&gt;2</formula>
    </cfRule>
  </conditionalFormatting>
  <conditionalFormatting sqref="K11:M12">
    <cfRule type="expression" priority="488" dxfId="3">
      <formula>$M$11+$M$12&gt;2</formula>
    </cfRule>
    <cfRule type="expression" priority="489" dxfId="2">
      <formula>$K$11&gt;=1</formula>
    </cfRule>
  </conditionalFormatting>
  <conditionalFormatting sqref="K11">
    <cfRule type="expression" priority="487" dxfId="0">
      <formula>$M$11+$M$12&gt;2</formula>
    </cfRule>
  </conditionalFormatting>
  <conditionalFormatting sqref="K13:M14">
    <cfRule type="expression" priority="485" dxfId="3">
      <formula>$M$13+$M$14&gt;2</formula>
    </cfRule>
    <cfRule type="expression" priority="486" dxfId="2">
      <formula>$K$13&gt;=1</formula>
    </cfRule>
  </conditionalFormatting>
  <conditionalFormatting sqref="K13">
    <cfRule type="expression" priority="484" dxfId="0">
      <formula>$M$13+$M$14&gt;2</formula>
    </cfRule>
  </conditionalFormatting>
  <conditionalFormatting sqref="K15:M16">
    <cfRule type="expression" priority="482" dxfId="3">
      <formula>$M$15+$M$16&gt;2</formula>
    </cfRule>
    <cfRule type="expression" priority="483" dxfId="2">
      <formula>$K$15&gt;=1</formula>
    </cfRule>
  </conditionalFormatting>
  <conditionalFormatting sqref="K15">
    <cfRule type="expression" priority="481" dxfId="0">
      <formula>$M$15+$M$16&gt;2</formula>
    </cfRule>
  </conditionalFormatting>
  <conditionalFormatting sqref="K17:M18">
    <cfRule type="expression" priority="479" dxfId="3">
      <formula>$M$17+$M$18&gt;2</formula>
    </cfRule>
    <cfRule type="expression" priority="480" dxfId="2">
      <formula>$K$17&gt;=1</formula>
    </cfRule>
  </conditionalFormatting>
  <conditionalFormatting sqref="K17">
    <cfRule type="expression" priority="478" dxfId="0">
      <formula>$M$17+$M$18&gt;2</formula>
    </cfRule>
  </conditionalFormatting>
  <conditionalFormatting sqref="K19:M20">
    <cfRule type="expression" priority="476" dxfId="3">
      <formula>$M$19+$M$20&gt;2</formula>
    </cfRule>
    <cfRule type="expression" priority="477" dxfId="2">
      <formula>$K$19&gt;=1</formula>
    </cfRule>
  </conditionalFormatting>
  <conditionalFormatting sqref="K19">
    <cfRule type="expression" priority="475" dxfId="0">
      <formula>$M$19+$M$20&gt;2</formula>
    </cfRule>
  </conditionalFormatting>
  <conditionalFormatting sqref="K21:M22">
    <cfRule type="expression" priority="473" dxfId="3">
      <formula>$M$21+$M$22&gt;2</formula>
    </cfRule>
    <cfRule type="expression" priority="474" dxfId="2">
      <formula>$K$21&gt;=1</formula>
    </cfRule>
  </conditionalFormatting>
  <conditionalFormatting sqref="K21">
    <cfRule type="expression" priority="472" dxfId="0">
      <formula>$M$21+$M$22&gt;2</formula>
    </cfRule>
  </conditionalFormatting>
  <conditionalFormatting sqref="K23:M24">
    <cfRule type="expression" priority="470" dxfId="3">
      <formula>$M$23+$M$24&gt;2</formula>
    </cfRule>
    <cfRule type="expression" priority="471" dxfId="2">
      <formula>$K$23&gt;=1</formula>
    </cfRule>
  </conditionalFormatting>
  <conditionalFormatting sqref="K23">
    <cfRule type="expression" priority="469" dxfId="0">
      <formula>$M$23+$M$24&gt;2</formula>
    </cfRule>
  </conditionalFormatting>
  <conditionalFormatting sqref="K25:M26">
    <cfRule type="expression" priority="467" dxfId="3">
      <formula>$M$25+$M$26&gt;2</formula>
    </cfRule>
    <cfRule type="expression" priority="468" dxfId="2">
      <formula>$K$25&gt;=1</formula>
    </cfRule>
  </conditionalFormatting>
  <conditionalFormatting sqref="K25">
    <cfRule type="expression" priority="466" dxfId="0">
      <formula>$M$25+$M$26&gt;2</formula>
    </cfRule>
  </conditionalFormatting>
  <conditionalFormatting sqref="K27:M28">
    <cfRule type="expression" priority="464" dxfId="3">
      <formula>$M$27+$M$28&gt;2</formula>
    </cfRule>
    <cfRule type="expression" priority="465" dxfId="2">
      <formula>$K$27&gt;=1</formula>
    </cfRule>
  </conditionalFormatting>
  <conditionalFormatting sqref="K27">
    <cfRule type="expression" priority="463" dxfId="0">
      <formula>$M$27+$M$28&gt;2</formula>
    </cfRule>
  </conditionalFormatting>
  <conditionalFormatting sqref="K29:M30">
    <cfRule type="expression" priority="461" dxfId="3">
      <formula>$M$29+$M$30&gt;2</formula>
    </cfRule>
    <cfRule type="expression" priority="462" dxfId="2">
      <formula>$K$29&gt;=1</formula>
    </cfRule>
  </conditionalFormatting>
  <conditionalFormatting sqref="K29">
    <cfRule type="expression" priority="460" dxfId="0">
      <formula>$M$29+$M$30&gt;2</formula>
    </cfRule>
  </conditionalFormatting>
  <conditionalFormatting sqref="K31:M32">
    <cfRule type="expression" priority="449" dxfId="3">
      <formula>$M$31+$M$32&gt;2</formula>
    </cfRule>
    <cfRule type="expression" priority="450" dxfId="2">
      <formula>$K$31&gt;=1</formula>
    </cfRule>
  </conditionalFormatting>
  <conditionalFormatting sqref="K31">
    <cfRule type="expression" priority="448" dxfId="0">
      <formula>$M$31+$M$32&gt;2</formula>
    </cfRule>
  </conditionalFormatting>
  <conditionalFormatting sqref="K33:M34">
    <cfRule type="expression" priority="446" dxfId="3">
      <formula>$M$33+$M$34&gt;2</formula>
    </cfRule>
    <cfRule type="expression" priority="447" dxfId="2">
      <formula>$K$33&gt;=1</formula>
    </cfRule>
  </conditionalFormatting>
  <conditionalFormatting sqref="K33">
    <cfRule type="expression" priority="445" dxfId="0">
      <formula>$M$33+$M$34&gt;2</formula>
    </cfRule>
  </conditionalFormatting>
  <conditionalFormatting sqref="K35:M36">
    <cfRule type="expression" priority="443" dxfId="3">
      <formula>$M$35+$M$36&gt;2</formula>
    </cfRule>
    <cfRule type="expression" priority="444" dxfId="2">
      <formula>$K$35&gt;=1</formula>
    </cfRule>
  </conditionalFormatting>
  <conditionalFormatting sqref="K35">
    <cfRule type="expression" priority="442" dxfId="0">
      <formula>$M$35+$M$36&gt;2</formula>
    </cfRule>
  </conditionalFormatting>
  <conditionalFormatting sqref="Q6">
    <cfRule type="expression" priority="415" dxfId="0">
      <formula>$S$6+$S$7&gt;1</formula>
    </cfRule>
  </conditionalFormatting>
  <conditionalFormatting sqref="Q10:S11">
    <cfRule type="expression" priority="413" dxfId="3">
      <formula>$S$10+$S$11&gt;1</formula>
    </cfRule>
    <cfRule type="expression" priority="414" dxfId="2">
      <formula>$Q$10&gt;=1</formula>
    </cfRule>
  </conditionalFormatting>
  <conditionalFormatting sqref="Q10">
    <cfRule type="expression" priority="412" dxfId="0">
      <formula>$S$10+$S$11&gt;1</formula>
    </cfRule>
  </conditionalFormatting>
  <conditionalFormatting sqref="Q14:S15">
    <cfRule type="expression" priority="410" dxfId="3">
      <formula>$S$14+$S$15&gt;1</formula>
    </cfRule>
    <cfRule type="expression" priority="411" dxfId="2">
      <formula>$Q$14&gt;=1</formula>
    </cfRule>
  </conditionalFormatting>
  <conditionalFormatting sqref="Q14">
    <cfRule type="expression" priority="409" dxfId="0">
      <formula>$S$14+$S$15&gt;1</formula>
    </cfRule>
  </conditionalFormatting>
  <conditionalFormatting sqref="Q18:S19">
    <cfRule type="expression" priority="407" dxfId="3">
      <formula>$S$18+$S$19&gt;1</formula>
    </cfRule>
    <cfRule type="expression" priority="408" dxfId="2">
      <formula>$Q$18&gt;=1</formula>
    </cfRule>
  </conditionalFormatting>
  <conditionalFormatting sqref="Q18">
    <cfRule type="expression" priority="406" dxfId="0">
      <formula>$S$18+$S$19&gt;1</formula>
    </cfRule>
  </conditionalFormatting>
  <conditionalFormatting sqref="Q22:S23">
    <cfRule type="expression" priority="404" dxfId="3">
      <formula>$S$22+$S$23&gt;1</formula>
    </cfRule>
    <cfRule type="expression" priority="405" dxfId="2">
      <formula>$Q$22&gt;=1</formula>
    </cfRule>
  </conditionalFormatting>
  <conditionalFormatting sqref="Q22">
    <cfRule type="expression" priority="403" dxfId="0">
      <formula>$S$22+$S$23&gt;1</formula>
    </cfRule>
  </conditionalFormatting>
  <conditionalFormatting sqref="Q26:S27">
    <cfRule type="expression" priority="401" dxfId="3">
      <formula>$S$26+$S$27&gt;1</formula>
    </cfRule>
    <cfRule type="expression" priority="402" dxfId="2">
      <formula>$Q$26&gt;=1</formula>
    </cfRule>
  </conditionalFormatting>
  <conditionalFormatting sqref="Q26">
    <cfRule type="expression" priority="400" dxfId="0">
      <formula>$S$26+$S$27&gt;1</formula>
    </cfRule>
  </conditionalFormatting>
  <conditionalFormatting sqref="Q30">
    <cfRule type="expression" priority="397" dxfId="0">
      <formula>$S$30+$S$31&gt;1</formula>
    </cfRule>
  </conditionalFormatting>
  <conditionalFormatting sqref="Q34:S35">
    <cfRule type="expression" priority="395" dxfId="3">
      <formula>$S$34+$S$35&gt;1</formula>
    </cfRule>
    <cfRule type="expression" priority="396" dxfId="2">
      <formula>$Q$34&gt;=1</formula>
    </cfRule>
  </conditionalFormatting>
  <conditionalFormatting sqref="Q34">
    <cfRule type="expression" priority="394" dxfId="0">
      <formula>$S$34+$S$35&gt;1</formula>
    </cfRule>
  </conditionalFormatting>
  <conditionalFormatting sqref="K39">
    <cfRule type="expression" priority="384" dxfId="0">
      <formula>$O$39+$Q$39&gt;1</formula>
    </cfRule>
  </conditionalFormatting>
  <conditionalFormatting sqref="K40">
    <cfRule type="expression" priority="380" dxfId="0">
      <formula>$O$40+$Q$40&gt;1</formula>
    </cfRule>
  </conditionalFormatting>
  <conditionalFormatting sqref="K41:Q41">
    <cfRule type="expression" priority="377" dxfId="3" stopIfTrue="1">
      <formula>$O$41+$Q$41&gt;1</formula>
    </cfRule>
    <cfRule type="expression" priority="378" dxfId="217" stopIfTrue="1">
      <formula>OR($L$41="-",$N$41="-")</formula>
    </cfRule>
    <cfRule type="expression" priority="379" dxfId="2" stopIfTrue="1">
      <formula>$K$41&gt;=1</formula>
    </cfRule>
  </conditionalFormatting>
  <conditionalFormatting sqref="K41">
    <cfRule type="expression" priority="376" dxfId="0">
      <formula>$O$41+$Q$41&gt;1</formula>
    </cfRule>
  </conditionalFormatting>
  <conditionalFormatting sqref="K42:Q42">
    <cfRule type="expression" priority="373" dxfId="3" stopIfTrue="1">
      <formula>$O$42+$Q$42&gt;1</formula>
    </cfRule>
    <cfRule type="expression" priority="374" dxfId="217" stopIfTrue="1">
      <formula>OR($L$42="-",$N$42="-")</formula>
    </cfRule>
    <cfRule type="expression" priority="375" dxfId="2" stopIfTrue="1">
      <formula>$K$42&gt;=1</formula>
    </cfRule>
  </conditionalFormatting>
  <conditionalFormatting sqref="K42">
    <cfRule type="expression" priority="372" dxfId="0">
      <formula>$O$42+$Q$42&gt;1</formula>
    </cfRule>
  </conditionalFormatting>
  <conditionalFormatting sqref="K43:Q43">
    <cfRule type="expression" priority="369" dxfId="3" stopIfTrue="1">
      <formula>$O$43+$Q$43&gt;1</formula>
    </cfRule>
    <cfRule type="expression" priority="370" dxfId="217" stopIfTrue="1">
      <formula>OR($L$43="-",$N$43="-")</formula>
    </cfRule>
    <cfRule type="expression" priority="371" dxfId="2" stopIfTrue="1">
      <formula>$K$43&gt;=1</formula>
    </cfRule>
  </conditionalFormatting>
  <conditionalFormatting sqref="K43">
    <cfRule type="expression" priority="368" dxfId="0">
      <formula>$O$43+$Q$43&gt;1</formula>
    </cfRule>
  </conditionalFormatting>
  <conditionalFormatting sqref="K44:Q44">
    <cfRule type="expression" priority="365" dxfId="3" stopIfTrue="1">
      <formula>$O$44+$Q$44&gt;1</formula>
    </cfRule>
    <cfRule type="expression" priority="366" dxfId="217" stopIfTrue="1">
      <formula>OR($L$44="-",$N$44="-")</formula>
    </cfRule>
    <cfRule type="expression" priority="367" dxfId="2" stopIfTrue="1">
      <formula>$K$44&gt;=1</formula>
    </cfRule>
  </conditionalFormatting>
  <conditionalFormatting sqref="K44">
    <cfRule type="expression" priority="364" dxfId="0">
      <formula>$O$44+$Q$44&gt;1</formula>
    </cfRule>
  </conditionalFormatting>
  <conditionalFormatting sqref="K45:Q45">
    <cfRule type="expression" priority="361" dxfId="3" stopIfTrue="1">
      <formula>$O$45+$Q$45&gt;1</formula>
    </cfRule>
    <cfRule type="expression" priority="362" dxfId="217" stopIfTrue="1">
      <formula>OR($L$45="-",$N$45="-")</formula>
    </cfRule>
    <cfRule type="expression" priority="363" dxfId="2" stopIfTrue="1">
      <formula>$K$45&gt;=1</formula>
    </cfRule>
  </conditionalFormatting>
  <conditionalFormatting sqref="K45">
    <cfRule type="expression" priority="360" dxfId="0">
      <formula>$O$45+$Q$45&gt;1</formula>
    </cfRule>
  </conditionalFormatting>
  <conditionalFormatting sqref="K46:Q46">
    <cfRule type="expression" priority="357" dxfId="3" stopIfTrue="1">
      <formula>$O$46+$Q$46&gt;1</formula>
    </cfRule>
    <cfRule type="expression" priority="358" dxfId="217" stopIfTrue="1">
      <formula>OR($L$46="-",$N$46="-")</formula>
    </cfRule>
    <cfRule type="expression" priority="359" dxfId="2" stopIfTrue="1">
      <formula>$K$46&gt;=1</formula>
    </cfRule>
  </conditionalFormatting>
  <conditionalFormatting sqref="K46">
    <cfRule type="expression" priority="356" dxfId="0">
      <formula>$O$46+$Q$46&gt;1</formula>
    </cfRule>
  </conditionalFormatting>
  <conditionalFormatting sqref="K47:Q47">
    <cfRule type="expression" priority="353" dxfId="3" stopIfTrue="1">
      <formula>$O$47+$Q$47&gt;1</formula>
    </cfRule>
    <cfRule type="expression" priority="354" dxfId="217" stopIfTrue="1">
      <formula>OR($L$47="-",$N$47="-")</formula>
    </cfRule>
    <cfRule type="expression" priority="355" dxfId="2" stopIfTrue="1">
      <formula>$K$47&gt;=1</formula>
    </cfRule>
  </conditionalFormatting>
  <conditionalFormatting sqref="K47">
    <cfRule type="expression" priority="352" dxfId="0">
      <formula>$O$47+$Q$47&gt;1</formula>
    </cfRule>
  </conditionalFormatting>
  <conditionalFormatting sqref="K48:Q48">
    <cfRule type="expression" priority="349" dxfId="3" stopIfTrue="1">
      <formula>$O$48+$Q$48&gt;1</formula>
    </cfRule>
    <cfRule type="expression" priority="350" dxfId="217" stopIfTrue="1">
      <formula>OR($L$48="-",$N$48="-")</formula>
    </cfRule>
    <cfRule type="expression" priority="351" dxfId="2" stopIfTrue="1">
      <formula>$K$48&gt;=1</formula>
    </cfRule>
  </conditionalFormatting>
  <conditionalFormatting sqref="K48">
    <cfRule type="expression" priority="348" dxfId="0">
      <formula>$O$48+$Q$48&gt;1</formula>
    </cfRule>
  </conditionalFormatting>
  <conditionalFormatting sqref="K49:Q49">
    <cfRule type="expression" priority="345" dxfId="3" stopIfTrue="1">
      <formula>$O$49+$Q$49&gt;1</formula>
    </cfRule>
    <cfRule type="expression" priority="346" dxfId="217" stopIfTrue="1">
      <formula>OR($L$49="-",$N$49="-")</formula>
    </cfRule>
    <cfRule type="expression" priority="347" dxfId="2" stopIfTrue="1">
      <formula>$K$49&gt;=1</formula>
    </cfRule>
  </conditionalFormatting>
  <conditionalFormatting sqref="K49">
    <cfRule type="expression" priority="344" dxfId="0">
      <formula>$O$49+$Q$49&gt;1</formula>
    </cfRule>
  </conditionalFormatting>
  <conditionalFormatting sqref="K50:Q50">
    <cfRule type="expression" priority="341" dxfId="3" stopIfTrue="1">
      <formula>$O$50+$Q$50&gt;1</formula>
    </cfRule>
    <cfRule type="expression" priority="342" dxfId="217" stopIfTrue="1">
      <formula>OR($L$50="-",$N$50="-")</formula>
    </cfRule>
    <cfRule type="expression" priority="343" dxfId="2" stopIfTrue="1">
      <formula>$K$50&gt;=1</formula>
    </cfRule>
  </conditionalFormatting>
  <conditionalFormatting sqref="K50">
    <cfRule type="expression" priority="340" dxfId="0">
      <formula>$O$50+$Q$50&gt;1</formula>
    </cfRule>
  </conditionalFormatting>
  <conditionalFormatting sqref="K51:Q51">
    <cfRule type="expression" priority="337" dxfId="3" stopIfTrue="1">
      <formula>$O$51+$Q$51&gt;1</formula>
    </cfRule>
    <cfRule type="expression" priority="338" dxfId="217" stopIfTrue="1">
      <formula>OR($L$51="-",$N$51="-")</formula>
    </cfRule>
    <cfRule type="expression" priority="339" dxfId="2" stopIfTrue="1">
      <formula>$K$51&gt;=1</formula>
    </cfRule>
  </conditionalFormatting>
  <conditionalFormatting sqref="K51">
    <cfRule type="expression" priority="336" dxfId="0">
      <formula>$O$51+$Q$51&gt;1</formula>
    </cfRule>
  </conditionalFormatting>
  <conditionalFormatting sqref="K52:Q52">
    <cfRule type="expression" priority="333" dxfId="3" stopIfTrue="1">
      <formula>$O$52+$Q$52&gt;1</formula>
    </cfRule>
    <cfRule type="expression" priority="334" dxfId="217" stopIfTrue="1">
      <formula>OR($L$52="-",$N$52="-")</formula>
    </cfRule>
    <cfRule type="expression" priority="335" dxfId="2" stopIfTrue="1">
      <formula>$K$52&gt;=1</formula>
    </cfRule>
  </conditionalFormatting>
  <conditionalFormatting sqref="K52">
    <cfRule type="expression" priority="332" dxfId="0">
      <formula>$O$52+$Q$52&gt;1</formula>
    </cfRule>
  </conditionalFormatting>
  <conditionalFormatting sqref="K53:Q53">
    <cfRule type="expression" priority="329" dxfId="3" stopIfTrue="1">
      <formula>$O$53+$Q$53&gt;1</formula>
    </cfRule>
    <cfRule type="expression" priority="330" dxfId="217" stopIfTrue="1">
      <formula>OR($L$53="-",$N$53="-")</formula>
    </cfRule>
    <cfRule type="expression" priority="331" dxfId="2" stopIfTrue="1">
      <formula>$K$53&gt;=1</formula>
    </cfRule>
  </conditionalFormatting>
  <conditionalFormatting sqref="K53">
    <cfRule type="expression" priority="328" dxfId="0">
      <formula>$O$53+$Q$53&gt;1</formula>
    </cfRule>
  </conditionalFormatting>
  <conditionalFormatting sqref="K54:Q54">
    <cfRule type="expression" priority="325" dxfId="3" stopIfTrue="1">
      <formula>$O$54+$Q$54&gt;1</formula>
    </cfRule>
    <cfRule type="expression" priority="326" dxfId="217" stopIfTrue="1">
      <formula>OR($L$54="-",$N$54="-")</formula>
    </cfRule>
    <cfRule type="expression" priority="327" dxfId="2" stopIfTrue="1">
      <formula>$K$54&gt;=1</formula>
    </cfRule>
  </conditionalFormatting>
  <conditionalFormatting sqref="K54">
    <cfRule type="expression" priority="324" dxfId="0">
      <formula>$O$54+$Q$54&gt;1</formula>
    </cfRule>
  </conditionalFormatting>
  <conditionalFormatting sqref="S39">
    <cfRule type="expression" priority="318" dxfId="0">
      <formula>$U$39+$U$40&gt;1</formula>
    </cfRule>
  </conditionalFormatting>
  <conditionalFormatting sqref="S41:U42">
    <cfRule type="expression" priority="316" dxfId="3">
      <formula>$U$41+$U$42&gt;1</formula>
    </cfRule>
    <cfRule type="expression" priority="317" dxfId="2">
      <formula>$S$41&gt;=1</formula>
    </cfRule>
    <cfRule type="expression" priority="15" dxfId="1">
      <formula>OR($T$41="-",$T$42="-")</formula>
    </cfRule>
  </conditionalFormatting>
  <conditionalFormatting sqref="S41">
    <cfRule type="expression" priority="315" dxfId="0">
      <formula>$U$41+$U$42&gt;1</formula>
    </cfRule>
  </conditionalFormatting>
  <conditionalFormatting sqref="S43:U44">
    <cfRule type="expression" priority="313" dxfId="3">
      <formula>$U$43+$U$44&gt;1</formula>
    </cfRule>
    <cfRule type="expression" priority="314" dxfId="2">
      <formula>$S$43&gt;=1</formula>
    </cfRule>
  </conditionalFormatting>
  <conditionalFormatting sqref="S43">
    <cfRule type="expression" priority="312" dxfId="0">
      <formula>$U$43+$U$44&gt;1</formula>
    </cfRule>
  </conditionalFormatting>
  <conditionalFormatting sqref="S45:U46">
    <cfRule type="expression" priority="310" dxfId="3">
      <formula>$U$45+$U$46&gt;1</formula>
    </cfRule>
    <cfRule type="expression" priority="311" dxfId="2">
      <formula>$S$45&gt;=1</formula>
    </cfRule>
  </conditionalFormatting>
  <conditionalFormatting sqref="S45">
    <cfRule type="expression" priority="309" dxfId="0">
      <formula>$U$45+$U$46&gt;1</formula>
    </cfRule>
  </conditionalFormatting>
  <conditionalFormatting sqref="S47:U48">
    <cfRule type="expression" priority="307" dxfId="3">
      <formula>$U$47+$U$48&gt;1</formula>
    </cfRule>
    <cfRule type="expression" priority="308" dxfId="2">
      <formula>$S$47&gt;=1</formula>
    </cfRule>
  </conditionalFormatting>
  <conditionalFormatting sqref="S47">
    <cfRule type="expression" priority="306" dxfId="0">
      <formula>$U$47+$U$48&gt;1</formula>
    </cfRule>
  </conditionalFormatting>
  <conditionalFormatting sqref="S49:U50">
    <cfRule type="expression" priority="304" dxfId="3">
      <formula>$U$49+$U$50&gt;1</formula>
    </cfRule>
    <cfRule type="expression" priority="305" dxfId="2">
      <formula>$S$49&gt;=1</formula>
    </cfRule>
  </conditionalFormatting>
  <conditionalFormatting sqref="S49">
    <cfRule type="expression" priority="303" dxfId="0">
      <formula>$U$49+$U$50&gt;1</formula>
    </cfRule>
  </conditionalFormatting>
  <conditionalFormatting sqref="S51:S52">
    <cfRule type="expression" priority="300" dxfId="0">
      <formula>$U$51+$U$52&gt;1</formula>
    </cfRule>
  </conditionalFormatting>
  <conditionalFormatting sqref="S51:U52">
    <cfRule type="expression" priority="301" dxfId="3">
      <formula>$U$51+$U$52&gt;1</formula>
    </cfRule>
    <cfRule type="expression" priority="302" dxfId="2">
      <formula>$S$51&gt;=1</formula>
    </cfRule>
  </conditionalFormatting>
  <conditionalFormatting sqref="S53">
    <cfRule type="expression" priority="297" dxfId="0">
      <formula>$U$53+$U$54&gt;1</formula>
    </cfRule>
  </conditionalFormatting>
  <conditionalFormatting sqref="T53:U54 S53">
    <cfRule type="expression" priority="298" dxfId="3">
      <formula>$U$53+$U$54&gt;1</formula>
    </cfRule>
    <cfRule type="expression" priority="299" dxfId="2">
      <formula>$S$53&gt;=1</formula>
    </cfRule>
  </conditionalFormatting>
  <conditionalFormatting sqref="W8:Y9">
    <cfRule type="expression" priority="263" dxfId="3">
      <formula>$Y$8+$Y$9&gt;1</formula>
    </cfRule>
    <cfRule type="expression" priority="264" dxfId="2">
      <formula>$W$8&gt;=1</formula>
    </cfRule>
  </conditionalFormatting>
  <conditionalFormatting sqref="W8">
    <cfRule type="expression" priority="262" dxfId="0">
      <formula>$Y$8+$Y$9&gt;1</formula>
    </cfRule>
  </conditionalFormatting>
  <conditionalFormatting sqref="W16:Y17">
    <cfRule type="expression" priority="260" dxfId="3">
      <formula>$Y$16+$Y$17&gt;1</formula>
    </cfRule>
    <cfRule type="expression" priority="261" dxfId="2">
      <formula>$W$16&gt;=1</formula>
    </cfRule>
  </conditionalFormatting>
  <conditionalFormatting sqref="W16">
    <cfRule type="expression" priority="259" dxfId="0">
      <formula>$Y$16+$Y$17&gt;1</formula>
    </cfRule>
  </conditionalFormatting>
  <conditionalFormatting sqref="W24:Y25">
    <cfRule type="expression" priority="257" dxfId="3">
      <formula>$Y$24+$Y$25&gt;1</formula>
    </cfRule>
    <cfRule type="expression" priority="258" dxfId="2">
      <formula>$W$24&gt;=1</formula>
    </cfRule>
  </conditionalFormatting>
  <conditionalFormatting sqref="W24">
    <cfRule type="expression" priority="256" dxfId="0">
      <formula>$Y$24+$Y$25&gt;1</formula>
    </cfRule>
  </conditionalFormatting>
  <conditionalFormatting sqref="W32:Y33">
    <cfRule type="expression" priority="254" dxfId="3">
      <formula>$Y$32+$Y$33&gt;1</formula>
    </cfRule>
    <cfRule type="expression" priority="255" dxfId="2">
      <formula>$W$32&gt;=1</formula>
    </cfRule>
  </conditionalFormatting>
  <conditionalFormatting sqref="W32">
    <cfRule type="expression" priority="253" dxfId="0">
      <formula>$Y$32+$Y$33&gt;1</formula>
    </cfRule>
  </conditionalFormatting>
  <conditionalFormatting sqref="W40 X39:AA40">
    <cfRule type="expression" priority="234" dxfId="2">
      <formula>$W$40&gt;=1</formula>
    </cfRule>
    <cfRule type="expression" priority="232" dxfId="3">
      <formula>$AA$39+$AA$40&gt;1</formula>
    </cfRule>
  </conditionalFormatting>
  <conditionalFormatting sqref="W40">
    <cfRule type="expression" priority="231" dxfId="0">
      <formula>$AA$39+$AA$40&gt;1</formula>
    </cfRule>
  </conditionalFormatting>
  <conditionalFormatting sqref="W42 X41:X42 AA41:AA42">
    <cfRule type="expression" priority="230" dxfId="2">
      <formula>$W$42&gt;=1</formula>
    </cfRule>
  </conditionalFormatting>
  <conditionalFormatting sqref="W42 X41:AA42">
    <cfRule type="expression" priority="229" dxfId="3">
      <formula>$AA$41+$AA$42&gt;1</formula>
    </cfRule>
  </conditionalFormatting>
  <conditionalFormatting sqref="W42">
    <cfRule type="expression" priority="228" dxfId="0">
      <formula>$AA$41+$AA$42&gt;1</formula>
    </cfRule>
  </conditionalFormatting>
  <conditionalFormatting sqref="W44 X43:X44 AA43:AA44">
    <cfRule type="expression" priority="227" dxfId="2">
      <formula>$W$44&gt;=1</formula>
    </cfRule>
  </conditionalFormatting>
  <conditionalFormatting sqref="W44 X43:AA44">
    <cfRule type="expression" priority="226" dxfId="3">
      <formula>$AA$43+$AA$44&gt;1</formula>
    </cfRule>
  </conditionalFormatting>
  <conditionalFormatting sqref="W44">
    <cfRule type="expression" priority="225" dxfId="0">
      <formula>$AA$43+$AA$44&gt;1</formula>
    </cfRule>
  </conditionalFormatting>
  <conditionalFormatting sqref="W46 X45:X46 AA45:AA46">
    <cfRule type="expression" priority="224" dxfId="2">
      <formula>$W$46&gt;=1</formula>
    </cfRule>
  </conditionalFormatting>
  <conditionalFormatting sqref="W46 X45:AA46">
    <cfRule type="expression" priority="223" dxfId="3">
      <formula>$AA$45+$AA$46&gt;1</formula>
    </cfRule>
  </conditionalFormatting>
  <conditionalFormatting sqref="W46">
    <cfRule type="expression" priority="222" dxfId="0">
      <formula>$AA$45+$AA$46&gt;1</formula>
    </cfRule>
  </conditionalFormatting>
  <conditionalFormatting sqref="W48 X47:X48 AA47:AA48">
    <cfRule type="expression" priority="221" dxfId="2">
      <formula>$W$48&gt;=1</formula>
    </cfRule>
  </conditionalFormatting>
  <conditionalFormatting sqref="W48 X47:AA48">
    <cfRule type="expression" priority="220" dxfId="3">
      <formula>$AA$47+$AA$48&gt;1</formula>
    </cfRule>
  </conditionalFormatting>
  <conditionalFormatting sqref="W48">
    <cfRule type="expression" priority="219" dxfId="0">
      <formula>$AA$47+$AA$48&gt;1</formula>
    </cfRule>
  </conditionalFormatting>
  <conditionalFormatting sqref="W50 X49:X50 AA49:AA50">
    <cfRule type="expression" priority="218" dxfId="2">
      <formula>$W$50&gt;=1</formula>
    </cfRule>
  </conditionalFormatting>
  <conditionalFormatting sqref="W50 X49:AA50">
    <cfRule type="expression" priority="217" dxfId="3">
      <formula>$AA$49+$AA$50&gt;1</formula>
    </cfRule>
  </conditionalFormatting>
  <conditionalFormatting sqref="W50">
    <cfRule type="expression" priority="216" dxfId="0">
      <formula>$AA$49+$AA$50&gt;1</formula>
    </cfRule>
  </conditionalFormatting>
  <conditionalFormatting sqref="W52 X51:X52 AA51:AA52">
    <cfRule type="expression" priority="215" dxfId="2">
      <formula>$W$52&gt;=1</formula>
    </cfRule>
  </conditionalFormatting>
  <conditionalFormatting sqref="W52 X51:AA52">
    <cfRule type="expression" priority="214" dxfId="3">
      <formula>$AA$51+$AA$52&gt;1</formula>
    </cfRule>
  </conditionalFormatting>
  <conditionalFormatting sqref="W52">
    <cfRule type="expression" priority="213" dxfId="0">
      <formula>$AA$51+$AA$52&gt;1</formula>
    </cfRule>
  </conditionalFormatting>
  <conditionalFormatting sqref="W54 X53:X54 AA53:AA54">
    <cfRule type="expression" priority="212" dxfId="2">
      <formula>$W$54&gt;=1</formula>
    </cfRule>
  </conditionalFormatting>
  <conditionalFormatting sqref="W54 X53:AA54">
    <cfRule type="expression" priority="211" dxfId="3">
      <formula>$AA$53+$AA$54&gt;1</formula>
    </cfRule>
  </conditionalFormatting>
  <conditionalFormatting sqref="W54">
    <cfRule type="expression" priority="210" dxfId="0">
      <formula>$AA$53+$AA$54&gt;1</formula>
    </cfRule>
  </conditionalFormatting>
  <conditionalFormatting sqref="AD12:AF13">
    <cfRule type="expression" priority="208" dxfId="3">
      <formula>$AF$12+$AF$13&gt;1</formula>
    </cfRule>
    <cfRule type="expression" priority="209" dxfId="2">
      <formula>$AD$12&gt;=1</formula>
    </cfRule>
  </conditionalFormatting>
  <conditionalFormatting sqref="AD12">
    <cfRule type="expression" priority="207" dxfId="0">
      <formula>$AF$12+$AF$13&gt;1</formula>
    </cfRule>
  </conditionalFormatting>
  <conditionalFormatting sqref="AD28:AF29">
    <cfRule type="expression" priority="205" dxfId="3">
      <formula>$AF$28+$AF$29&gt;1</formula>
    </cfRule>
    <cfRule type="expression" priority="206" dxfId="2">
      <formula>$AD$28&gt;=1</formula>
    </cfRule>
  </conditionalFormatting>
  <conditionalFormatting sqref="AD28">
    <cfRule type="expression" priority="204" dxfId="0">
      <formula>$AF$28+$AF$29&gt;1</formula>
    </cfRule>
  </conditionalFormatting>
  <conditionalFormatting sqref="AD40:AF41">
    <cfRule type="expression" priority="182" dxfId="3">
      <formula>$AF$40+$AF$41&gt;1</formula>
    </cfRule>
    <cfRule type="expression" priority="183" dxfId="2">
      <formula>$AD$40&gt;=1</formula>
    </cfRule>
  </conditionalFormatting>
  <conditionalFormatting sqref="AD40">
    <cfRule type="expression" priority="181" dxfId="0">
      <formula>$AF$40+$AF$41&gt;1</formula>
    </cfRule>
  </conditionalFormatting>
  <conditionalFormatting sqref="AD44:AF45">
    <cfRule type="expression" priority="179" dxfId="3">
      <formula>$AF$44+$AF$45&gt;1</formula>
    </cfRule>
    <cfRule type="expression" priority="180" dxfId="2">
      <formula>$AD$44&gt;=1</formula>
    </cfRule>
  </conditionalFormatting>
  <conditionalFormatting sqref="AD44">
    <cfRule type="expression" priority="178" dxfId="0">
      <formula>$AF$44+$AF$45&gt;1</formula>
    </cfRule>
  </conditionalFormatting>
  <conditionalFormatting sqref="AD48:AF49">
    <cfRule type="expression" priority="173" dxfId="3">
      <formula>$AF$48+$AF$49&gt;1</formula>
    </cfRule>
    <cfRule type="expression" priority="174" dxfId="2">
      <formula>$AD$48&gt;=1</formula>
    </cfRule>
  </conditionalFormatting>
  <conditionalFormatting sqref="AD48">
    <cfRule type="expression" priority="172" dxfId="0">
      <formula>$AF$48+$AF$49&gt;1</formula>
    </cfRule>
  </conditionalFormatting>
  <conditionalFormatting sqref="AD52:AF53">
    <cfRule type="expression" priority="170" dxfId="3">
      <formula>$AF$52+$AF$53&gt;1</formula>
    </cfRule>
    <cfRule type="expression" priority="171" dxfId="2">
      <formula>$AD$52&gt;=1</formula>
    </cfRule>
  </conditionalFormatting>
  <conditionalFormatting sqref="AD52">
    <cfRule type="expression" priority="169" dxfId="0">
      <formula>$AF$52+$AF$53&gt;1</formula>
    </cfRule>
  </conditionalFormatting>
  <conditionalFormatting sqref="AI41 AJ40:AL41">
    <cfRule type="expression" priority="164" dxfId="3">
      <formula>$AL$40+$AL$41&gt;1</formula>
    </cfRule>
    <cfRule type="expression" priority="165" dxfId="2">
      <formula>$AI$41&gt;=1</formula>
    </cfRule>
  </conditionalFormatting>
  <conditionalFormatting sqref="AI41">
    <cfRule type="expression" priority="163" dxfId="0">
      <formula>$AL$40+$AL$41&gt;1</formula>
    </cfRule>
  </conditionalFormatting>
  <conditionalFormatting sqref="AO42">
    <cfRule type="expression" priority="148" dxfId="0">
      <formula>$AR$42+$AR$43&gt;1</formula>
    </cfRule>
  </conditionalFormatting>
  <conditionalFormatting sqref="AO42:AR43">
    <cfRule type="expression" priority="149" dxfId="3">
      <formula>$AR$42+$AR$43&gt;1</formula>
    </cfRule>
    <cfRule type="expression" priority="150" dxfId="2">
      <formula>$AO$42&gt;=1</formula>
    </cfRule>
  </conditionalFormatting>
  <conditionalFormatting sqref="AO50">
    <cfRule type="expression" priority="145" dxfId="0">
      <formula>$AR$50+$AR$51&gt;1</formula>
    </cfRule>
  </conditionalFormatting>
  <conditionalFormatting sqref="AI45 AJ44:AL45">
    <cfRule type="expression" priority="137" dxfId="3">
      <formula>$AL$44+$AL$45&gt;1</formula>
    </cfRule>
    <cfRule type="expression" priority="138" dxfId="2">
      <formula>$AI$45&gt;=1</formula>
    </cfRule>
  </conditionalFormatting>
  <conditionalFormatting sqref="AI45">
    <cfRule type="expression" priority="136" dxfId="0">
      <formula>$AL$44+$AL$45&gt;1</formula>
    </cfRule>
  </conditionalFormatting>
  <conditionalFormatting sqref="AI49 AJ48:AL49">
    <cfRule type="expression" priority="134" dxfId="3">
      <formula>$AL$48+$AL$49&gt;1</formula>
    </cfRule>
    <cfRule type="expression" priority="135" dxfId="2">
      <formula>$AI$49&gt;=1</formula>
    </cfRule>
  </conditionalFormatting>
  <conditionalFormatting sqref="AI49">
    <cfRule type="expression" priority="133" dxfId="0">
      <formula>$AL$48+$AL$49&gt;1</formula>
    </cfRule>
  </conditionalFormatting>
  <conditionalFormatting sqref="AI53 AJ52:AL53">
    <cfRule type="expression" priority="131" dxfId="3">
      <formula>$AL$52+$AL$53&gt;1</formula>
    </cfRule>
    <cfRule type="expression" priority="132" dxfId="2">
      <formula>$AI$53&gt;=1</formula>
    </cfRule>
  </conditionalFormatting>
  <conditionalFormatting sqref="AI53">
    <cfRule type="expression" priority="130" dxfId="0">
      <formula>$AL$52+$AL$53&gt;1</formula>
    </cfRule>
  </conditionalFormatting>
  <conditionalFormatting sqref="AO50:AR51">
    <cfRule type="expression" priority="146" dxfId="3">
      <formula>$AR$50+$AR$51&gt;1</formula>
    </cfRule>
    <cfRule type="expression" priority="147" dxfId="2">
      <formula>$AO$50&gt;=1</formula>
    </cfRule>
  </conditionalFormatting>
  <conditionalFormatting sqref="AT43">
    <cfRule type="expression" priority="125" dxfId="0">
      <formula>$AV$42+$AV$43&gt;1</formula>
    </cfRule>
  </conditionalFormatting>
  <conditionalFormatting sqref="AT43 AU42:AV43">
    <cfRule type="expression" priority="126" dxfId="3">
      <formula>$AV$42+$AV$43&gt;1</formula>
    </cfRule>
    <cfRule type="expression" priority="127" dxfId="2">
      <formula>$AT$43&gt;=1</formula>
    </cfRule>
  </conditionalFormatting>
  <conditionalFormatting sqref="AT51">
    <cfRule type="expression" priority="122" dxfId="0">
      <formula>$AV$50+$AV$51&gt;1</formula>
    </cfRule>
  </conditionalFormatting>
  <conditionalFormatting sqref="AT51 AU50:AV51">
    <cfRule type="expression" priority="123" dxfId="3">
      <formula>$AV$50+$AV$51&gt;1</formula>
    </cfRule>
    <cfRule type="expression" priority="124" dxfId="2">
      <formula>$AT$51&gt;=1</formula>
    </cfRule>
  </conditionalFormatting>
  <conditionalFormatting sqref="AJ20:AM21">
    <cfRule type="expression" priority="120" dxfId="3">
      <formula>$AM$20+$AM$21&gt;1</formula>
    </cfRule>
    <cfRule type="expression" priority="121" dxfId="2">
      <formula>$AJ$20&gt;=1</formula>
    </cfRule>
  </conditionalFormatting>
  <conditionalFormatting sqref="AJ20">
    <cfRule type="expression" priority="119" dxfId="0">
      <formula>$AM$20+$AM$21&gt;1</formula>
    </cfRule>
  </conditionalFormatting>
  <conditionalFormatting sqref="AO34">
    <cfRule type="expression" priority="116" dxfId="0">
      <formula>$AR$34+$AR$35&gt;1</formula>
    </cfRule>
  </conditionalFormatting>
  <conditionalFormatting sqref="AO34:AR35">
    <cfRule type="expression" priority="117" dxfId="3">
      <formula>$AR$34+$AR$35&gt;1</formula>
    </cfRule>
    <cfRule type="expression" priority="118" dxfId="2">
      <formula>$AO$34&gt;=1</formula>
    </cfRule>
  </conditionalFormatting>
  <conditionalFormatting sqref="AO27">
    <cfRule type="expression" priority="107" dxfId="0">
      <formula>$AR$27+$AR$28&gt;1</formula>
    </cfRule>
  </conditionalFormatting>
  <conditionalFormatting sqref="AO27:AR28">
    <cfRule type="expression" priority="108" dxfId="3">
      <formula>$AR$27+$AR$28&gt;1</formula>
    </cfRule>
    <cfRule type="expression" priority="109" dxfId="2">
      <formula>$AO$27&gt;=1</formula>
    </cfRule>
  </conditionalFormatting>
  <conditionalFormatting sqref="A6:H6">
    <cfRule type="expression" priority="655" dxfId="3" stopIfTrue="1">
      <formula>$F$6+$H$6&gt;1</formula>
    </cfRule>
    <cfRule type="expression" priority="656" dxfId="217" stopIfTrue="1">
      <formula>$E$6="-"</formula>
    </cfRule>
    <cfRule type="expression" priority="657" dxfId="2" stopIfTrue="1">
      <formula>$A$6&gt;=1</formula>
    </cfRule>
  </conditionalFormatting>
  <conditionalFormatting sqref="K5:M6">
    <cfRule type="expression" priority="506" dxfId="3">
      <formula>$M$5+$M$6&gt;2</formula>
    </cfRule>
    <cfRule type="expression" priority="507" dxfId="2">
      <formula>$K$5&gt;=1</formula>
    </cfRule>
    <cfRule type="expression" priority="71" dxfId="3">
      <formula>$M$5+$M$6&gt;2</formula>
    </cfRule>
    <cfRule type="expression" priority="72" dxfId="2">
      <formula>$K$5&gt;=1</formula>
    </cfRule>
    <cfRule type="expression" priority="73" dxfId="3">
      <formula>$M$5+$M$6&gt;2</formula>
    </cfRule>
  </conditionalFormatting>
  <conditionalFormatting sqref="C5:C36 E5:E36">
    <cfRule type="cellIs" priority="83" dxfId="15" operator="equal">
      <formula>0</formula>
    </cfRule>
  </conditionalFormatting>
  <conditionalFormatting sqref="AD17:AG19 AC18:AC19 C1">
    <cfRule type="containsText" priority="82" dxfId="14" operator="containsText" text="Nutzen Sie bitte das 32er Feld">
      <formula>NOT(ISERROR(SEARCH("Nutzen Sie bitte das 32er Feld",C1)))</formula>
    </cfRule>
  </conditionalFormatting>
  <conditionalFormatting sqref="A39:H39">
    <cfRule type="expression" priority="603" dxfId="2" stopIfTrue="1">
      <formula>$A$39&gt;=1</formula>
    </cfRule>
    <cfRule type="expression" priority="601" dxfId="3" stopIfTrue="1">
      <formula>$F$39+$H$39&gt;1</formula>
    </cfRule>
    <cfRule type="expression" priority="602" dxfId="217" stopIfTrue="1">
      <formula>OR($E$39="-",$C$39="-")</formula>
    </cfRule>
  </conditionalFormatting>
  <conditionalFormatting sqref="Q6:S7">
    <cfRule type="expression" priority="416" dxfId="3">
      <formula>$S$6+$S$7&gt;1</formula>
    </cfRule>
    <cfRule type="expression" priority="417" dxfId="2">
      <formula>$Q$6&gt;=1</formula>
    </cfRule>
  </conditionalFormatting>
  <conditionalFormatting sqref="Q30:S31">
    <cfRule type="expression" priority="398" dxfId="3">
      <formula>$S$30+$S$31&gt;1</formula>
    </cfRule>
    <cfRule type="expression" priority="399" dxfId="2">
      <formula>$Q$30&gt;=1</formula>
    </cfRule>
  </conditionalFormatting>
  <conditionalFormatting sqref="L5:L36">
    <cfRule type="cellIs" priority="79" dxfId="1" operator="equal">
      <formula>"-"</formula>
    </cfRule>
  </conditionalFormatting>
  <conditionalFormatting sqref="R6:S7">
    <cfRule type="expression" priority="80" dxfId="3">
      <formula>$S$6+$S$7&gt;1</formula>
    </cfRule>
  </conditionalFormatting>
  <conditionalFormatting sqref="S39:U40">
    <cfRule type="expression" priority="320" dxfId="2">
      <formula>$S$39&gt;=1</formula>
    </cfRule>
    <cfRule type="expression" priority="319" dxfId="3">
      <formula>$U$39+$U$40&gt;1</formula>
    </cfRule>
    <cfRule type="expression" priority="16" dxfId="1">
      <formula>OR($T$39="-",$T$40="-")</formula>
    </cfRule>
  </conditionalFormatting>
  <conditionalFormatting sqref="K39:Q39">
    <cfRule type="expression" priority="387" dxfId="2" stopIfTrue="1">
      <formula>$K$39&gt;=1</formula>
    </cfRule>
    <cfRule type="expression" priority="386" dxfId="217" stopIfTrue="1">
      <formula>OR($L$39="-",$N$39="-")</formula>
    </cfRule>
    <cfRule type="expression" priority="385" dxfId="3" stopIfTrue="1">
      <formula>$O$39+$Q$39&gt;1</formula>
    </cfRule>
  </conditionalFormatting>
  <conditionalFormatting sqref="K40:Q40">
    <cfRule type="expression" priority="383" dxfId="2" stopIfTrue="1">
      <formula>$K$40&gt;=1</formula>
    </cfRule>
    <cfRule type="expression" priority="382" dxfId="217" stopIfTrue="1">
      <formula>OR($L$40="-",$N$40="-")</formula>
    </cfRule>
    <cfRule type="expression" priority="381" dxfId="3" stopIfTrue="1">
      <formula>$O$40+$Q$40&gt;1</formula>
    </cfRule>
  </conditionalFormatting>
  <dataValidations count="1" disablePrompts="1">
    <dataValidation type="list" allowBlank="1" showInputMessage="1" showErrorMessage="1" sqref="AV6:AZ7">
      <formula1>$BB$7:$BB$10</formula1>
    </dataValidation>
  </dataValidations>
  <printOptions horizontalCentered="1" verticalCentered="1"/>
  <pageMargins left="0.15748031496062992" right="0.11811023622047245" top="0.2362204724409449" bottom="0.2755905511811024" header="0.31496062992125984" footer="0.31496062992125984"/>
  <pageSetup fitToHeight="1" fitToWidth="1" horizontalDpi="600" verticalDpi="600" orientation="landscape" paperSize="8" scale="35" r:id="rId5"/>
  <drawing r:id="rId3"/>
  <legacyDrawing r:id="rId2"/>
  <controls>
    <control shapeId="13313" r:id="rId1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outlinePr summaryBelow="0" summaryRight="0"/>
  </sheetPr>
  <dimension ref="A1:AC53"/>
  <sheetViews>
    <sheetView showGridLines="0" tabSelected="1" zoomScale="85" zoomScaleNormal="85" zoomScaleSheetLayoutView="100" workbookViewId="0" topLeftCell="A45">
      <selection activeCell="V27" sqref="V27"/>
    </sheetView>
  </sheetViews>
  <sheetFormatPr defaultColWidth="11.421875" defaultRowHeight="15"/>
  <cols>
    <col min="1" max="2" width="3.7109375" style="1" bestFit="1" customWidth="1"/>
    <col min="3" max="3" width="13.421875" style="1" customWidth="1"/>
    <col min="4" max="4" width="5.140625" style="1" customWidth="1"/>
    <col min="5" max="5" width="3.7109375" style="1" bestFit="1" customWidth="1"/>
    <col min="6" max="6" width="4.140625" style="1" customWidth="1"/>
    <col min="7" max="7" width="17.421875" style="1" customWidth="1"/>
    <col min="8" max="10" width="3.7109375" style="1" bestFit="1" customWidth="1"/>
    <col min="11" max="11" width="16.28125" style="1" customWidth="1"/>
    <col min="12" max="14" width="3.7109375" style="1" bestFit="1" customWidth="1"/>
    <col min="15" max="15" width="16.421875" style="1" customWidth="1"/>
    <col min="16" max="18" width="3.7109375" style="1" bestFit="1" customWidth="1"/>
    <col min="19" max="19" width="18.57421875" style="1" customWidth="1"/>
    <col min="20" max="22" width="3.7109375" style="1" bestFit="1" customWidth="1"/>
    <col min="23" max="23" width="14.7109375" style="1" customWidth="1"/>
    <col min="24" max="25" width="3.7109375" style="1" bestFit="1" customWidth="1"/>
    <col min="26" max="26" width="12.7109375" style="1" bestFit="1" customWidth="1"/>
    <col min="27" max="28" width="3.7109375" style="1" bestFit="1" customWidth="1"/>
    <col min="29" max="29" width="48.421875" style="209" customWidth="1"/>
    <col min="30" max="16384" width="11.421875" style="1" customWidth="1"/>
  </cols>
  <sheetData>
    <row r="1" spans="1:29" ht="48.75" customHeight="1">
      <c r="A1" s="296" t="s">
        <v>13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</row>
    <row r="2" spans="2:4" ht="17.25" customHeight="1">
      <c r="B2" s="293" t="s">
        <v>0</v>
      </c>
      <c r="C2" s="293"/>
      <c r="D2" s="293"/>
    </row>
    <row r="3" spans="7:29" ht="17.25" customHeight="1" thickBot="1">
      <c r="G3" s="293" t="s">
        <v>1</v>
      </c>
      <c r="H3" s="293"/>
      <c r="S3" s="282" t="s">
        <v>103</v>
      </c>
      <c r="T3" s="284">
        <v>43430</v>
      </c>
      <c r="U3" s="284"/>
      <c r="V3" s="284"/>
      <c r="W3" s="284"/>
      <c r="Z3" s="298" t="s">
        <v>145</v>
      </c>
      <c r="AA3" s="298"/>
      <c r="AB3" s="298"/>
      <c r="AC3" s="298"/>
    </row>
    <row r="4" spans="1:29" ht="17.25" customHeight="1" thickBot="1">
      <c r="A4" s="291"/>
      <c r="B4" s="87">
        <v>1</v>
      </c>
      <c r="C4" s="88" t="str">
        <f ca="1">IF(B4&gt;Namen!$A$65,"-",INDIRECT("Namen!"&amp;"b"&amp;B4))</f>
        <v>-</v>
      </c>
      <c r="D4" s="89"/>
      <c r="E4" s="90">
        <v>1</v>
      </c>
      <c r="G4" s="91"/>
      <c r="S4" s="283"/>
      <c r="T4" s="285"/>
      <c r="U4" s="285"/>
      <c r="V4" s="285"/>
      <c r="W4" s="285"/>
      <c r="Z4" s="287"/>
      <c r="AA4" s="287"/>
      <c r="AB4" s="287"/>
      <c r="AC4" s="287"/>
    </row>
    <row r="5" spans="1:29" ht="17.25" customHeight="1" thickBot="1">
      <c r="A5" s="292"/>
      <c r="B5" s="92">
        <v>32</v>
      </c>
      <c r="C5" s="99" t="str">
        <f ca="1">IF(B5&gt;Namen!$A$65,"-",INDIRECT("Namen!"&amp;"b"&amp;B5))</f>
        <v>-</v>
      </c>
      <c r="D5" s="93"/>
      <c r="E5" s="94"/>
      <c r="F5" s="95"/>
      <c r="G5" s="126" t="str">
        <f ca="1">IF(C5="-",C4,IF(ISBLANK(D4),"",IF(D4&gt;D5,C4,C5)))</f>
        <v>-</v>
      </c>
      <c r="H5" s="124"/>
      <c r="I5" s="96">
        <v>17</v>
      </c>
      <c r="K5" s="293" t="s">
        <v>2</v>
      </c>
      <c r="L5" s="293"/>
      <c r="S5" s="286" t="s">
        <v>143</v>
      </c>
      <c r="T5" s="288">
        <v>0.8125</v>
      </c>
      <c r="U5" s="289"/>
      <c r="V5" s="289"/>
      <c r="W5" s="289"/>
      <c r="Z5" s="298" t="s">
        <v>144</v>
      </c>
      <c r="AA5" s="298"/>
      <c r="AB5" s="298"/>
      <c r="AC5" s="298"/>
    </row>
    <row r="6" spans="1:29" ht="17.25" customHeight="1" thickBot="1">
      <c r="A6" s="291"/>
      <c r="B6" s="87">
        <v>16</v>
      </c>
      <c r="C6" s="88" t="str">
        <f ca="1">IF(B6&gt;Namen!$A$65,"-",INDIRECT("Namen!"&amp;"b"&amp;B6))</f>
        <v>-</v>
      </c>
      <c r="D6" s="89"/>
      <c r="E6" s="90">
        <v>2</v>
      </c>
      <c r="F6" s="98"/>
      <c r="G6" s="127" t="str">
        <f ca="1">IF(C7="-",C6,IF(ISBLANK(D6),"",IF(D6&gt;D7,C6,C7)))</f>
        <v>-</v>
      </c>
      <c r="H6" s="125"/>
      <c r="I6" s="100"/>
      <c r="K6" s="91"/>
      <c r="S6" s="287"/>
      <c r="T6" s="290"/>
      <c r="U6" s="290"/>
      <c r="V6" s="290"/>
      <c r="W6" s="290"/>
      <c r="Z6" s="287"/>
      <c r="AA6" s="287"/>
      <c r="AB6" s="287"/>
      <c r="AC6" s="287"/>
    </row>
    <row r="7" spans="1:29" ht="17.25" customHeight="1" thickBot="1">
      <c r="A7" s="274"/>
      <c r="B7" s="92">
        <v>17</v>
      </c>
      <c r="C7" s="99" t="str">
        <f ca="1">IF(B7&gt;Namen!$A$65,"-",INDIRECT("Namen!"&amp;"b"&amp;B7))</f>
        <v>-</v>
      </c>
      <c r="D7" s="93"/>
      <c r="E7" s="94"/>
      <c r="I7" s="102"/>
      <c r="J7" s="103"/>
      <c r="K7" s="97" t="str">
        <f>(IF(OR(H5&lt;&gt;"",H6&lt;&gt;""),IF(OR(H5&gt;H6,G6="-"),G5,G6),""))</f>
        <v/>
      </c>
      <c r="L7" s="89"/>
      <c r="M7" s="96">
        <v>25</v>
      </c>
      <c r="S7" s="286" t="s">
        <v>67</v>
      </c>
      <c r="T7" s="289">
        <f>Namen!A65</f>
        <v>0</v>
      </c>
      <c r="U7" s="289"/>
      <c r="V7" s="289"/>
      <c r="W7" s="289"/>
      <c r="AC7" s="210" t="s">
        <v>16</v>
      </c>
    </row>
    <row r="8" spans="1:29" ht="17.25" customHeight="1" thickBot="1">
      <c r="A8" s="291"/>
      <c r="B8" s="87">
        <v>9</v>
      </c>
      <c r="C8" s="88" t="str">
        <f ca="1">IF(B8&gt;Namen!$A$65,"-",INDIRECT("Namen!"&amp;"b"&amp;B8))</f>
        <v>-</v>
      </c>
      <c r="D8" s="89"/>
      <c r="E8" s="105">
        <v>3</v>
      </c>
      <c r="G8" s="91"/>
      <c r="I8" s="102"/>
      <c r="J8" s="106"/>
      <c r="K8" s="101" t="str">
        <f>(IF(OR(H9&lt;&gt;"",H10&lt;&gt;""),IF(OR(H9&gt;H10,G10="-"),G9,G10),""))</f>
        <v/>
      </c>
      <c r="L8" s="93"/>
      <c r="M8" s="100"/>
      <c r="S8" s="287"/>
      <c r="T8" s="290"/>
      <c r="U8" s="290"/>
      <c r="V8" s="290"/>
      <c r="W8" s="290"/>
      <c r="AC8" s="213"/>
    </row>
    <row r="9" spans="1:29" ht="17.25" customHeight="1" thickBot="1">
      <c r="A9" s="292"/>
      <c r="B9" s="92">
        <v>24</v>
      </c>
      <c r="C9" s="99" t="str">
        <f ca="1">IF(B9&gt;Namen!$A$65,"-",INDIRECT("Namen!"&amp;"b"&amp;B9))</f>
        <v>-</v>
      </c>
      <c r="D9" s="93"/>
      <c r="E9" s="94"/>
      <c r="F9" s="103"/>
      <c r="G9" s="126" t="str">
        <f ca="1">IF(C9="-",C8,IF(ISBLANK(D8),"",IF(D8&gt;D9,C8,C9)))</f>
        <v>-</v>
      </c>
      <c r="H9" s="124"/>
      <c r="I9" s="107">
        <v>18</v>
      </c>
      <c r="M9" s="102"/>
      <c r="O9" s="293" t="s">
        <v>17</v>
      </c>
      <c r="P9" s="293"/>
      <c r="AC9" s="212"/>
    </row>
    <row r="10" spans="1:29" ht="17.25" customHeight="1" thickBot="1">
      <c r="A10" s="291"/>
      <c r="B10" s="87">
        <v>8</v>
      </c>
      <c r="C10" s="88" t="str">
        <f ca="1">IF(B10&gt;Namen!$A$65,"-",INDIRECT("Namen!"&amp;"b"&amp;B10))</f>
        <v>-</v>
      </c>
      <c r="D10" s="89"/>
      <c r="E10" s="90">
        <v>4</v>
      </c>
      <c r="F10" s="106"/>
      <c r="G10" s="127" t="str">
        <f ca="1">IF(C11="-",C10,IF(ISBLANK(D10),"",IF(D10&gt;D11,C10,C11)))</f>
        <v>-</v>
      </c>
      <c r="H10" s="125"/>
      <c r="I10" s="108"/>
      <c r="M10" s="102"/>
      <c r="O10" s="91"/>
      <c r="AC10" s="211"/>
    </row>
    <row r="11" spans="1:29" ht="17.25" customHeight="1" thickBot="1">
      <c r="A11" s="292"/>
      <c r="B11" s="92">
        <v>25</v>
      </c>
      <c r="C11" s="99" t="str">
        <f ca="1">IF(B11&gt;Namen!$A$65,"-",INDIRECT("Namen!"&amp;"b"&amp;B11))</f>
        <v>-</v>
      </c>
      <c r="D11" s="93"/>
      <c r="M11" s="102"/>
      <c r="N11" s="103"/>
      <c r="O11" s="97" t="str">
        <f>(IF(OR(L7&lt;&gt;"",L8&lt;&gt;""),IF(OR(L7&gt;L8,K8="-"),K7,K8),""))</f>
        <v/>
      </c>
      <c r="P11" s="89"/>
      <c r="Q11" s="96">
        <v>29</v>
      </c>
      <c r="S11" s="275" t="str">
        <f>IF(S14=1,"Bitte das 64er Feld nutzen","")</f>
        <v/>
      </c>
      <c r="T11" s="275"/>
      <c r="U11" s="275"/>
      <c r="V11" s="275"/>
      <c r="W11" s="275"/>
      <c r="AC11" s="214"/>
    </row>
    <row r="12" spans="1:29" ht="17.25" customHeight="1" thickBot="1">
      <c r="A12" s="291"/>
      <c r="B12" s="87">
        <v>6</v>
      </c>
      <c r="C12" s="88" t="str">
        <f ca="1">IF(B12&gt;Namen!$A$65,"-",INDIRECT("Namen!"&amp;"b"&amp;B12))</f>
        <v>-</v>
      </c>
      <c r="D12" s="89"/>
      <c r="E12" s="105">
        <v>5</v>
      </c>
      <c r="G12" s="91"/>
      <c r="M12" s="102"/>
      <c r="N12" s="106"/>
      <c r="O12" s="101" t="str">
        <f>(IF(OR(L15&lt;&gt;"",L16&lt;&gt;""),IF(OR(L15&gt;L16,K16="-"),K15,K16),""))</f>
        <v/>
      </c>
      <c r="P12" s="93"/>
      <c r="Q12" s="100"/>
      <c r="S12" s="275"/>
      <c r="T12" s="275"/>
      <c r="U12" s="275"/>
      <c r="V12" s="275"/>
      <c r="W12" s="275"/>
      <c r="AC12" s="211"/>
    </row>
    <row r="13" spans="1:29" ht="17.25" customHeight="1" thickBot="1">
      <c r="A13" s="292"/>
      <c r="B13" s="92">
        <v>27</v>
      </c>
      <c r="C13" s="99" t="str">
        <f ca="1">IF(B13&gt;Namen!$A$65,"-",INDIRECT("Namen!"&amp;"b"&amp;B13))</f>
        <v>-</v>
      </c>
      <c r="D13" s="93"/>
      <c r="E13" s="94"/>
      <c r="F13" s="95"/>
      <c r="G13" s="126" t="str">
        <f ca="1">IF(C13="-",C12,IF(ISBLANK(D12),"",IF(D12&gt;D13,C12,C13)))</f>
        <v>-</v>
      </c>
      <c r="H13" s="124"/>
      <c r="I13" s="96">
        <v>19</v>
      </c>
      <c r="M13" s="102"/>
      <c r="Q13" s="102"/>
      <c r="S13" s="275"/>
      <c r="T13" s="275"/>
      <c r="U13" s="275"/>
      <c r="V13" s="275"/>
      <c r="W13" s="275"/>
      <c r="AC13" s="214"/>
    </row>
    <row r="14" spans="1:29" ht="17.25" customHeight="1" thickBot="1">
      <c r="A14" s="291"/>
      <c r="B14" s="87">
        <v>11</v>
      </c>
      <c r="C14" s="88" t="str">
        <f ca="1">IF(B14&gt;Namen!$A$65,"-",INDIRECT("Namen!"&amp;"b"&amp;B14))</f>
        <v>-</v>
      </c>
      <c r="D14" s="89"/>
      <c r="E14" s="90">
        <v>6</v>
      </c>
      <c r="F14" s="98"/>
      <c r="G14" s="127" t="str">
        <f ca="1">IF(C15="-",C14,IF(ISBLANK(D14),"",IF(D14&gt;D15,C14,C15)))</f>
        <v>-</v>
      </c>
      <c r="H14" s="125"/>
      <c r="I14" s="100"/>
      <c r="K14" s="91"/>
      <c r="M14" s="102"/>
      <c r="Q14" s="102"/>
      <c r="S14" s="163" t="str">
        <f>IF(Namen!A65&gt;32,1,"")</f>
        <v/>
      </c>
      <c r="AC14" s="211"/>
    </row>
    <row r="15" spans="1:29" ht="17.25" customHeight="1" thickBot="1">
      <c r="A15" s="292"/>
      <c r="B15" s="92">
        <v>22</v>
      </c>
      <c r="C15" s="99" t="str">
        <f ca="1">IF(B15&gt;Namen!$A$65,"-",INDIRECT("Namen!"&amp;"b"&amp;B15))</f>
        <v>-</v>
      </c>
      <c r="D15" s="93"/>
      <c r="I15" s="102"/>
      <c r="J15" s="103"/>
      <c r="K15" s="97" t="str">
        <f>(IF(OR(H13&lt;&gt;"",H14&lt;&gt;""),IF(OR(H13&gt;H14,G14="-"),G13,G14),""))</f>
        <v/>
      </c>
      <c r="L15" s="89"/>
      <c r="M15" s="107">
        <v>26</v>
      </c>
      <c r="Q15" s="102"/>
      <c r="AC15" s="214"/>
    </row>
    <row r="16" spans="1:29" ht="17.25" customHeight="1" thickBot="1">
      <c r="A16" s="291"/>
      <c r="B16" s="87">
        <v>13</v>
      </c>
      <c r="C16" s="88" t="str">
        <f ca="1">IF(B16&gt;Namen!$A$65,"-",INDIRECT("Namen!"&amp;"b"&amp;B16))</f>
        <v>-</v>
      </c>
      <c r="D16" s="89"/>
      <c r="E16" s="105">
        <v>7</v>
      </c>
      <c r="G16" s="91"/>
      <c r="I16" s="102"/>
      <c r="J16" s="106"/>
      <c r="K16" s="101" t="str">
        <f>(IF(OR(H17&lt;&gt;"",H18&lt;&gt;""),IF(OR(H17&gt;H18,G18="-"),G17,G18),""))</f>
        <v/>
      </c>
      <c r="L16" s="93"/>
      <c r="M16" s="108"/>
      <c r="Q16" s="102"/>
      <c r="W16" s="297" t="s">
        <v>4</v>
      </c>
      <c r="X16" s="297"/>
      <c r="Y16" s="297"/>
      <c r="Z16" s="297"/>
      <c r="AC16" s="211"/>
    </row>
    <row r="17" spans="1:29" ht="17.25" customHeight="1" thickBot="1">
      <c r="A17" s="292"/>
      <c r="B17" s="92">
        <v>20</v>
      </c>
      <c r="C17" s="99" t="str">
        <f ca="1">IF(B17&gt;Namen!$A$65,"-",INDIRECT("Namen!"&amp;"b"&amp;B17))</f>
        <v>-</v>
      </c>
      <c r="D17" s="93"/>
      <c r="E17" s="94"/>
      <c r="F17" s="103"/>
      <c r="G17" s="126" t="str">
        <f ca="1">IF(C17="-",C16,IF(ISBLANK(D16),"",IF(D16&gt;D17,C16,C17)))</f>
        <v>-</v>
      </c>
      <c r="H17" s="124"/>
      <c r="I17" s="107">
        <v>20</v>
      </c>
      <c r="Q17" s="102"/>
      <c r="S17" s="293" t="s">
        <v>3</v>
      </c>
      <c r="T17" s="293"/>
      <c r="W17" s="297"/>
      <c r="X17" s="297"/>
      <c r="Y17" s="297"/>
      <c r="Z17" s="297"/>
      <c r="AC17" s="214"/>
    </row>
    <row r="18" spans="1:29" ht="17.25" customHeight="1" thickBot="1">
      <c r="A18" s="291"/>
      <c r="B18" s="87">
        <v>4</v>
      </c>
      <c r="C18" s="88" t="str">
        <f ca="1">IF(B18&gt;Namen!$A$65,"-",INDIRECT("Namen!"&amp;"b"&amp;B18))</f>
        <v>-</v>
      </c>
      <c r="D18" s="89"/>
      <c r="E18" s="90">
        <v>8</v>
      </c>
      <c r="F18" s="106"/>
      <c r="G18" s="127" t="str">
        <f ca="1">IF(C19="-",C18,IF(ISBLANK(D18),"",IF(D18&gt;D19,C18,C19)))</f>
        <v>-</v>
      </c>
      <c r="H18" s="125"/>
      <c r="I18" s="108"/>
      <c r="Q18" s="102"/>
      <c r="S18" s="91"/>
      <c r="W18" s="303">
        <v>1</v>
      </c>
      <c r="X18" s="304"/>
      <c r="Y18" s="304"/>
      <c r="Z18" s="305"/>
      <c r="AC18" s="211"/>
    </row>
    <row r="19" spans="1:29" ht="17.25" customHeight="1" thickBot="1">
      <c r="A19" s="292"/>
      <c r="B19" s="92">
        <v>29</v>
      </c>
      <c r="C19" s="99" t="str">
        <f ca="1">IF(B19&gt;Namen!$A$65,"-",INDIRECT("Namen!"&amp;"b"&amp;B19))</f>
        <v>-</v>
      </c>
      <c r="D19" s="93"/>
      <c r="Q19" s="102"/>
      <c r="R19" s="103"/>
      <c r="S19" s="97" t="str">
        <f>(IF(OR(P11&lt;&gt;"",P12&lt;&gt;""),IF(OR(P11&gt;P12,O12="-"),O11,O12),""))</f>
        <v/>
      </c>
      <c r="T19" s="89"/>
      <c r="U19" s="109">
        <v>31</v>
      </c>
      <c r="V19" s="110"/>
      <c r="W19" s="301" t="str">
        <f>(IF(OR(T19&lt;&gt;"",T20&lt;&gt;""),IF(OR(T19&gt;T20,S20="-"),S19,S20),""))</f>
        <v/>
      </c>
      <c r="X19" s="162"/>
      <c r="Y19" s="111"/>
      <c r="Z19" s="301" t="str">
        <f>(IF(OR(X26&lt;&gt;"",X27&lt;&gt;""),IF(OR(X26&gt;X27,W27="-"),W26,W27),""))</f>
        <v/>
      </c>
      <c r="AA19" s="112"/>
      <c r="AB19" s="112"/>
      <c r="AC19" s="214"/>
    </row>
    <row r="20" spans="1:29" ht="17.25" customHeight="1" thickBot="1">
      <c r="A20" s="291"/>
      <c r="B20" s="87">
        <v>3</v>
      </c>
      <c r="C20" s="88" t="str">
        <f ca="1">IF(B20&gt;Namen!$A$65,"-",INDIRECT("Namen!"&amp;"b"&amp;B20))</f>
        <v>-</v>
      </c>
      <c r="D20" s="89"/>
      <c r="E20" s="105">
        <v>9</v>
      </c>
      <c r="G20" s="91"/>
      <c r="Q20" s="102"/>
      <c r="R20" s="106"/>
      <c r="S20" s="101" t="str">
        <f>(IF(OR(P27&lt;&gt;"",P28&lt;&gt;""),IF(OR(P27&gt;P28,O28="-"),O27,O28),""))</f>
        <v/>
      </c>
      <c r="T20" s="93"/>
      <c r="U20" s="108"/>
      <c r="V20" s="113"/>
      <c r="W20" s="302"/>
      <c r="X20" s="161"/>
      <c r="Y20" s="114"/>
      <c r="Z20" s="302"/>
      <c r="AA20" s="115"/>
      <c r="AB20" s="112"/>
      <c r="AC20" s="211"/>
    </row>
    <row r="21" spans="1:29" ht="17.25" customHeight="1" thickBot="1">
      <c r="A21" s="292"/>
      <c r="B21" s="92">
        <v>30</v>
      </c>
      <c r="C21" s="99" t="str">
        <f ca="1">IF(B21&gt;Namen!$A$65,"-",INDIRECT("Namen!"&amp;"b"&amp;B21))</f>
        <v>-</v>
      </c>
      <c r="D21" s="93"/>
      <c r="E21" s="94"/>
      <c r="F21" s="103"/>
      <c r="G21" s="126" t="str">
        <f ca="1">IF(C21="-",C20,IF(ISBLANK(D20),"",IF(D20&gt;D21,C20,C21)))</f>
        <v>-</v>
      </c>
      <c r="H21" s="124"/>
      <c r="I21" s="96">
        <v>21</v>
      </c>
      <c r="Q21" s="102"/>
      <c r="W21" s="163" t="str">
        <f>IF(ISBLANK('32er Feld'!X19),"",IF(AND('32er Feld'!Y19&gt;'32er Feld'!X19,'32er Feld'!Y20&gt;'32er Feld'!X20),'32er Feld'!Z19,'32er Feld'!W19))</f>
        <v/>
      </c>
      <c r="AA21" s="102"/>
      <c r="AB21" s="112"/>
      <c r="AC21" s="214"/>
    </row>
    <row r="22" spans="1:29" ht="17.25" customHeight="1" thickBot="1">
      <c r="A22" s="291"/>
      <c r="B22" s="87">
        <v>14</v>
      </c>
      <c r="C22" s="88" t="str">
        <f ca="1">IF(B22&gt;Namen!$A$65,"-",INDIRECT("Namen!"&amp;"b"&amp;B22))</f>
        <v>-</v>
      </c>
      <c r="D22" s="89"/>
      <c r="E22" s="90">
        <v>10</v>
      </c>
      <c r="F22" s="106"/>
      <c r="G22" s="127" t="str">
        <f ca="1">IF(C23="-",C22,IF(ISBLANK(D22),"",IF(D22&gt;D23,C22,C23)))</f>
        <v>-</v>
      </c>
      <c r="H22" s="125"/>
      <c r="I22" s="100"/>
      <c r="K22" s="91"/>
      <c r="Q22" s="102"/>
      <c r="AA22" s="102"/>
      <c r="AB22" s="112"/>
      <c r="AC22" s="211"/>
    </row>
    <row r="23" spans="1:29" ht="17.25" customHeight="1" thickBot="1">
      <c r="A23" s="292"/>
      <c r="B23" s="92">
        <v>19</v>
      </c>
      <c r="C23" s="99" t="str">
        <f ca="1">IF(B23&gt;Namen!$A$65,"-",INDIRECT("Namen!"&amp;"b"&amp;B23))</f>
        <v>-</v>
      </c>
      <c r="D23" s="93"/>
      <c r="I23" s="102"/>
      <c r="J23" s="103"/>
      <c r="K23" s="97" t="str">
        <f>(IF(OR(H21&lt;&gt;"",H22&lt;&gt;""),IF(OR(H21&gt;H22,G22="-"),G21,G22),""))</f>
        <v/>
      </c>
      <c r="L23" s="89"/>
      <c r="M23" s="96">
        <v>27</v>
      </c>
      <c r="Q23" s="102"/>
      <c r="AA23" s="102"/>
      <c r="AB23" s="112"/>
      <c r="AC23" s="214"/>
    </row>
    <row r="24" spans="1:29" ht="17.25" customHeight="1" thickBot="1">
      <c r="A24" s="291"/>
      <c r="B24" s="87">
        <v>12</v>
      </c>
      <c r="C24" s="88" t="str">
        <f ca="1">IF(B24&gt;Namen!$A$65,"-",INDIRECT("Namen!"&amp;"b"&amp;B24))</f>
        <v>-</v>
      </c>
      <c r="D24" s="89"/>
      <c r="E24" s="105">
        <v>11</v>
      </c>
      <c r="G24" s="91"/>
      <c r="I24" s="102"/>
      <c r="J24" s="106"/>
      <c r="K24" s="101" t="str">
        <f>(IF(OR(H25&lt;&gt;"",H26&lt;&gt;""),IF(OR(H25&gt;H26,G26="-"),G25,G26),""))</f>
        <v/>
      </c>
      <c r="L24" s="93"/>
      <c r="M24" s="100"/>
      <c r="Q24" s="102"/>
      <c r="V24" s="307" t="s">
        <v>12</v>
      </c>
      <c r="W24" s="307"/>
      <c r="X24" s="307"/>
      <c r="AA24" s="102"/>
      <c r="AB24" s="112"/>
      <c r="AC24" s="211"/>
    </row>
    <row r="25" spans="1:29" ht="17.25" customHeight="1" thickBot="1">
      <c r="A25" s="292"/>
      <c r="B25" s="92">
        <v>21</v>
      </c>
      <c r="C25" s="99" t="str">
        <f ca="1">IF(B25&gt;Namen!$A$65,"-",INDIRECT("Namen!"&amp;"b"&amp;B25))</f>
        <v>-</v>
      </c>
      <c r="D25" s="93"/>
      <c r="E25" s="94"/>
      <c r="F25" s="103"/>
      <c r="G25" s="126" t="str">
        <f ca="1">IF(C25="-",C24,IF(ISBLANK(D24),"",IF(D24&gt;D25,C24,C25)))</f>
        <v>-</v>
      </c>
      <c r="H25" s="124"/>
      <c r="I25" s="107">
        <v>22</v>
      </c>
      <c r="M25" s="102"/>
      <c r="O25" s="294"/>
      <c r="P25" s="294"/>
      <c r="Q25" s="102"/>
      <c r="V25" s="306"/>
      <c r="W25" s="306"/>
      <c r="X25" s="306"/>
      <c r="AA25" s="102"/>
      <c r="AB25" s="112"/>
      <c r="AC25" s="214"/>
    </row>
    <row r="26" spans="1:29" ht="17.25" customHeight="1" thickBot="1">
      <c r="A26" s="291"/>
      <c r="B26" s="87">
        <v>5</v>
      </c>
      <c r="C26" s="88" t="str">
        <f ca="1">IF(B26&gt;Namen!$A$65,"-",INDIRECT("Namen!"&amp;"b"&amp;B26))</f>
        <v>-</v>
      </c>
      <c r="D26" s="89"/>
      <c r="E26" s="90">
        <v>12</v>
      </c>
      <c r="F26" s="106"/>
      <c r="G26" s="127" t="str">
        <f ca="1">IF(C27="-",C26,IF(ISBLANK(D26),"",IF(D26&gt;D27,C26,C27)))</f>
        <v>-</v>
      </c>
      <c r="H26" s="125"/>
      <c r="I26" s="108"/>
      <c r="M26" s="102"/>
      <c r="O26" s="91"/>
      <c r="Q26" s="102"/>
      <c r="V26" s="160">
        <v>31</v>
      </c>
      <c r="W26" s="97" t="str">
        <f>(IF(OR(T19&lt;&gt;"",T20&lt;&gt;""),IF(OR(T19&lt;T20,S20="-"),S19,S20),""))</f>
        <v/>
      </c>
      <c r="X26" s="89"/>
      <c r="Y26" s="116"/>
      <c r="Z26" s="117"/>
      <c r="AA26" s="118"/>
      <c r="AB26" s="112"/>
      <c r="AC26" s="211"/>
    </row>
    <row r="27" spans="1:29" ht="17.25" customHeight="1" thickBot="1">
      <c r="A27" s="292"/>
      <c r="B27" s="92">
        <v>28</v>
      </c>
      <c r="C27" s="99" t="str">
        <f ca="1">IF(B27&gt;Namen!$A$65,"-",INDIRECT("Namen!"&amp;"b"&amp;B27))</f>
        <v>-</v>
      </c>
      <c r="D27" s="93"/>
      <c r="M27" s="102"/>
      <c r="N27" s="103"/>
      <c r="O27" s="97" t="str">
        <f>(IF(OR(L23&lt;&gt;"",L24&lt;&gt;""),IF(OR(L23&gt;L24,K24="-"),K23,K24),""))</f>
        <v/>
      </c>
      <c r="P27" s="89"/>
      <c r="Q27" s="107">
        <v>30</v>
      </c>
      <c r="U27" s="106"/>
      <c r="V27" s="161"/>
      <c r="W27" s="101" t="str">
        <f>(IF(OR(X34&lt;&gt;"",X35&lt;&gt;""),IF(OR(X34&gt;X35,W35="-"),W34,W35),""))</f>
        <v/>
      </c>
      <c r="X27" s="93"/>
      <c r="AC27" s="214"/>
    </row>
    <row r="28" spans="1:29" ht="17.25" customHeight="1" thickBot="1">
      <c r="A28" s="291"/>
      <c r="B28" s="87">
        <v>7</v>
      </c>
      <c r="C28" s="88" t="str">
        <f ca="1">IF(B28&gt;Namen!$A$65,"-",INDIRECT("Namen!"&amp;"b"&amp;B28))</f>
        <v>-</v>
      </c>
      <c r="D28" s="89"/>
      <c r="E28" s="105">
        <v>13</v>
      </c>
      <c r="G28" s="91"/>
      <c r="M28" s="102"/>
      <c r="N28" s="106"/>
      <c r="O28" s="101" t="str">
        <f>(IF(OR(L31&lt;&gt;"",L32&lt;&gt;""),IF(OR(L31&gt;L32,K32="-"),K31,K32),""))</f>
        <v/>
      </c>
      <c r="P28" s="93"/>
      <c r="Q28" s="108"/>
      <c r="U28" s="119"/>
      <c r="AC28" s="211"/>
    </row>
    <row r="29" spans="1:29" ht="17.25" customHeight="1" thickBot="1">
      <c r="A29" s="292"/>
      <c r="B29" s="92">
        <v>26</v>
      </c>
      <c r="C29" s="99" t="str">
        <f ca="1">IF(B29&gt;Namen!$A$65,"-",INDIRECT("Namen!"&amp;"b"&amp;B29))</f>
        <v>-</v>
      </c>
      <c r="D29" s="93"/>
      <c r="E29" s="120"/>
      <c r="F29" s="103"/>
      <c r="G29" s="126" t="str">
        <f ca="1">IF(C29="-",C28,IF(ISBLANK(D28),"",IF(D28&gt;D29,C28,C29)))</f>
        <v>-</v>
      </c>
      <c r="H29" s="124"/>
      <c r="I29" s="96">
        <v>23</v>
      </c>
      <c r="M29" s="102"/>
      <c r="U29" s="119"/>
      <c r="AC29" s="214"/>
    </row>
    <row r="30" spans="1:29" ht="17.25" customHeight="1" thickBot="1">
      <c r="A30" s="291"/>
      <c r="B30" s="87">
        <v>10</v>
      </c>
      <c r="C30" s="88" t="str">
        <f ca="1">IF(B30&gt;Namen!$A$65,"-",INDIRECT("Namen!"&amp;"b"&amp;B30))</f>
        <v>-</v>
      </c>
      <c r="D30" s="89"/>
      <c r="E30" s="90">
        <v>14</v>
      </c>
      <c r="F30" s="106"/>
      <c r="G30" s="127" t="str">
        <f ca="1">IF(C31="-",C30,IF(ISBLANK(D30),"",IF(D30&gt;D31,C30,C31)))</f>
        <v>-</v>
      </c>
      <c r="H30" s="125"/>
      <c r="I30" s="100"/>
      <c r="K30" s="91"/>
      <c r="M30" s="102"/>
      <c r="U30" s="103"/>
      <c r="V30" s="117"/>
      <c r="W30" s="117"/>
      <c r="X30" s="117"/>
      <c r="Y30" s="117"/>
      <c r="AC30" s="211"/>
    </row>
    <row r="31" spans="1:29" ht="17.25" customHeight="1" thickBot="1">
      <c r="A31" s="292"/>
      <c r="B31" s="92">
        <v>23</v>
      </c>
      <c r="C31" s="99" t="str">
        <f ca="1">IF(B31&gt;Namen!$A$65,"-",INDIRECT("Namen!"&amp;"b"&amp;B31))</f>
        <v>-</v>
      </c>
      <c r="D31" s="93"/>
      <c r="E31" s="105"/>
      <c r="I31" s="102"/>
      <c r="J31" s="103"/>
      <c r="K31" s="97" t="str">
        <f>(IF(OR(H29&lt;&gt;"",H30&lt;&gt;""),IF(OR(H29&gt;H30,G30="-"),G29,G30),""))</f>
        <v/>
      </c>
      <c r="L31" s="89"/>
      <c r="M31" s="107">
        <v>28</v>
      </c>
      <c r="Y31" s="102"/>
      <c r="AC31" s="214"/>
    </row>
    <row r="32" spans="1:29" ht="17.25" customHeight="1" thickBot="1">
      <c r="A32" s="291"/>
      <c r="B32" s="87">
        <v>15</v>
      </c>
      <c r="C32" s="88" t="str">
        <f ca="1">IF(B32&gt;Namen!$A$65,"-",INDIRECT("Namen!"&amp;"b"&amp;B32))</f>
        <v>-</v>
      </c>
      <c r="D32" s="89"/>
      <c r="E32" s="105">
        <v>15</v>
      </c>
      <c r="G32" s="91"/>
      <c r="I32" s="102"/>
      <c r="J32" s="106"/>
      <c r="K32" s="101" t="str">
        <f>(IF(OR(H33&lt;&gt;"",H34&lt;&gt;""),IF(OR(H33&gt;H34,G34="-"),G33,G34),""))</f>
        <v/>
      </c>
      <c r="L32" s="93"/>
      <c r="M32" s="108"/>
      <c r="W32" s="293" t="s">
        <v>11</v>
      </c>
      <c r="X32" s="293"/>
      <c r="Y32" s="102"/>
      <c r="AC32" s="211"/>
    </row>
    <row r="33" spans="1:29" ht="17.25" customHeight="1" thickBot="1">
      <c r="A33" s="292"/>
      <c r="B33" s="92">
        <v>18</v>
      </c>
      <c r="C33" s="99" t="str">
        <f ca="1">IF(B33&gt;Namen!$A$65,"-",INDIRECT("Namen!"&amp;"b"&amp;B33))</f>
        <v>-</v>
      </c>
      <c r="D33" s="93"/>
      <c r="E33" s="120"/>
      <c r="F33" s="103"/>
      <c r="G33" s="126" t="str">
        <f ca="1">IF(C33="-",C32,IF(ISBLANK(D32),"",IF(D32&gt;D33,C32,C33)))</f>
        <v>-</v>
      </c>
      <c r="H33" s="124"/>
      <c r="I33" s="107">
        <v>24</v>
      </c>
      <c r="W33" s="91"/>
      <c r="Y33" s="102"/>
      <c r="AC33" s="299"/>
    </row>
    <row r="34" spans="1:29" ht="17.25" customHeight="1" thickBot="1">
      <c r="A34" s="291"/>
      <c r="B34" s="87">
        <v>2</v>
      </c>
      <c r="C34" s="88" t="str">
        <f ca="1">IF(B34&gt;Namen!$A$65,"-",INDIRECT("Namen!"&amp;"b"&amp;B34))</f>
        <v>-</v>
      </c>
      <c r="D34" s="89"/>
      <c r="E34" s="90">
        <v>16</v>
      </c>
      <c r="F34" s="106"/>
      <c r="G34" s="127" t="str">
        <f ca="1">IF(C35="-",C34,IF(ISBLANK(D34),"",IF(D34&gt;D35,C34,C35)))</f>
        <v>-</v>
      </c>
      <c r="H34" s="125"/>
      <c r="I34" s="108"/>
      <c r="W34" s="97" t="str">
        <f>(IF(OR(X49&lt;&gt;"",X50&lt;&gt;""),IF(OR(X49&gt;X50,W50="-"),W49,W50),""))</f>
        <v/>
      </c>
      <c r="X34" s="89"/>
      <c r="Y34" s="121"/>
      <c r="AC34" s="300"/>
    </row>
    <row r="35" spans="1:25" ht="17.25" customHeight="1" thickBot="1">
      <c r="A35" s="292"/>
      <c r="B35" s="92">
        <v>31</v>
      </c>
      <c r="C35" s="99" t="str">
        <f ca="1">IF(B35&gt;Namen!$A$65,"-",INDIRECT("Namen!"&amp;"b"&amp;B35))</f>
        <v>-</v>
      </c>
      <c r="D35" s="93"/>
      <c r="E35" s="105"/>
      <c r="U35" s="106"/>
      <c r="V35" s="94"/>
      <c r="W35" s="101" t="str">
        <f>(IF(OR(X41&lt;&gt;"",X42&lt;&gt;""),IF(OR(X41&gt;X42,W42="-"),W41,W42),""))</f>
        <v/>
      </c>
      <c r="X35" s="93"/>
      <c r="Y35" s="108"/>
    </row>
    <row r="36" spans="21:25" ht="17.25" customHeight="1">
      <c r="U36" s="119"/>
      <c r="V36" s="112"/>
      <c r="Y36" s="112"/>
    </row>
    <row r="37" spans="2:28" ht="17.25" customHeight="1" thickBot="1">
      <c r="B37" s="295" t="s">
        <v>5</v>
      </c>
      <c r="C37" s="295"/>
      <c r="D37" s="295"/>
      <c r="F37" s="295" t="s">
        <v>6</v>
      </c>
      <c r="G37" s="295"/>
      <c r="H37" s="295"/>
      <c r="K37" s="293" t="s">
        <v>7</v>
      </c>
      <c r="L37" s="293"/>
      <c r="N37" s="293" t="s">
        <v>9</v>
      </c>
      <c r="O37" s="293"/>
      <c r="P37" s="293"/>
      <c r="U37" s="119"/>
      <c r="V37" s="112"/>
      <c r="Y37" s="112"/>
      <c r="AA37" s="104"/>
      <c r="AB37" s="104"/>
    </row>
    <row r="38" spans="1:28" ht="17.25" customHeight="1" thickBot="1">
      <c r="A38" s="291"/>
      <c r="B38" s="130">
        <v>1</v>
      </c>
      <c r="C38" s="88" t="str">
        <f ca="1">IF(C5="-","-",IF(ISBLANK(D4),"",IF(D4&lt;D5,C4,C5)))</f>
        <v>-</v>
      </c>
      <c r="D38" s="89"/>
      <c r="E38" s="122"/>
      <c r="F38" s="160">
        <v>24</v>
      </c>
      <c r="G38" s="97" t="str">
        <f>(IF(OR(H33&lt;&gt;"",H34&lt;&gt;""),IF(OR(H33&lt;H34,G34="-"),G33,G34),""))</f>
        <v/>
      </c>
      <c r="H38" s="89"/>
      <c r="K38" s="91"/>
      <c r="O38" s="132"/>
      <c r="U38" s="103"/>
      <c r="V38" s="117"/>
      <c r="W38" s="117"/>
      <c r="X38" s="117"/>
      <c r="Y38" s="117"/>
      <c r="AA38" s="104"/>
      <c r="AB38" s="104"/>
    </row>
    <row r="39" spans="1:28" ht="17.25" customHeight="1" thickBot="1">
      <c r="A39" s="292"/>
      <c r="B39" s="131">
        <v>2</v>
      </c>
      <c r="C39" s="99" t="str">
        <f ca="1">IF(C7="-","-",IF(ISBLANK(D6),"",IF(D6&lt;D7,C6,C7)))</f>
        <v>-</v>
      </c>
      <c r="D39" s="93"/>
      <c r="E39" s="123"/>
      <c r="F39" s="161"/>
      <c r="G39" s="101" t="str">
        <f>IF(D38+D39=0,"",IF(C38="-",C39,IF(C39="-",C38,IF(D38&gt;D39,C38,C39))))</f>
        <v/>
      </c>
      <c r="H39" s="93"/>
      <c r="I39" s="120"/>
      <c r="J39" s="103"/>
      <c r="K39" s="97" t="str">
        <f>(IF(OR(H38&lt;&gt;"",H39&lt;&gt;""),IF(OR(H38&gt;H39,G39="-"),G38,G39),""))</f>
        <v/>
      </c>
      <c r="L39" s="89"/>
      <c r="M39" s="122"/>
      <c r="N39" s="160">
        <v>26</v>
      </c>
      <c r="O39" s="97" t="str">
        <f>(IF(OR(L15&lt;&gt;"",L16&lt;&gt;""),IF(OR(L15&lt;L16,K16="-"),K15,K16),""))</f>
        <v/>
      </c>
      <c r="P39" s="89"/>
      <c r="Q39" s="116"/>
      <c r="Y39" s="102"/>
      <c r="AA39" s="104"/>
      <c r="AB39" s="104"/>
    </row>
    <row r="40" spans="1:28" ht="17.25" customHeight="1" thickBot="1">
      <c r="A40" s="291"/>
      <c r="B40" s="130">
        <v>3</v>
      </c>
      <c r="C40" s="88" t="str">
        <f ca="1">IF(C9="-","-",IF(ISBLANK(D8),"",IF(D8&lt;D9,C8,C9)))</f>
        <v>-</v>
      </c>
      <c r="D40" s="89"/>
      <c r="E40" s="122"/>
      <c r="F40" s="160">
        <v>23</v>
      </c>
      <c r="G40" s="97" t="str">
        <f>(IF(OR(H29&lt;&gt;"",H30&lt;&gt;""),IF(OR(H29&lt;H30,G30="-"),G29,G30),""))</f>
        <v/>
      </c>
      <c r="H40" s="89"/>
      <c r="I40" s="117"/>
      <c r="J40" s="106"/>
      <c r="K40" s="101" t="str">
        <f>(IF(OR(H40&lt;&gt;"",H41&lt;&gt;""),IF(OR(H40&gt;H41,G41="-"),G40,G41),""))</f>
        <v/>
      </c>
      <c r="L40" s="93"/>
      <c r="M40" s="123"/>
      <c r="N40" s="161"/>
      <c r="O40" s="101" t="str">
        <f>(IF(OR(L39&lt;&gt;"",L40&lt;&gt;""),IF(OR(L39&gt;L40,K40="-"),K39,K40),""))</f>
        <v/>
      </c>
      <c r="P40" s="93"/>
      <c r="Q40" s="100"/>
      <c r="S40" s="91"/>
      <c r="W40" s="132"/>
      <c r="Y40" s="102"/>
      <c r="AA40" s="104"/>
      <c r="AB40" s="104"/>
    </row>
    <row r="41" spans="1:28" ht="17.25" customHeight="1" thickBot="1">
      <c r="A41" s="292"/>
      <c r="B41" s="131">
        <v>4</v>
      </c>
      <c r="C41" s="99" t="str">
        <f ca="1">IF(C11="-","-",IF(ISBLANK(D10),"",IF(D10&lt;D11,C10,C11)))</f>
        <v>-</v>
      </c>
      <c r="D41" s="93"/>
      <c r="E41" s="123"/>
      <c r="F41" s="161"/>
      <c r="G41" s="101" t="str">
        <f>IF(D40+D41=0,"",IF(C40="-",C41,IF(C41="-",C40,IF(D40&gt;D41,C40,C41))))</f>
        <v/>
      </c>
      <c r="H41" s="93"/>
      <c r="I41" s="105"/>
      <c r="Q41" s="102"/>
      <c r="R41" s="95"/>
      <c r="S41" s="97" t="str">
        <f>(IF(OR(P39&lt;&gt;"",P40&lt;&gt;""),IF(OR(P39&gt;P40,O40="-"),O39,O40),""))</f>
        <v/>
      </c>
      <c r="T41" s="89"/>
      <c r="U41" s="122"/>
      <c r="V41" s="160">
        <v>30</v>
      </c>
      <c r="W41" s="97" t="str">
        <f>(IF(OR(P27&lt;&gt;"",P28&lt;&gt;""),IF(OR(P27&lt;P28,O28="-"),O27,O28),""))</f>
        <v/>
      </c>
      <c r="X41" s="89"/>
      <c r="Y41" s="121"/>
      <c r="AA41" s="104"/>
      <c r="AB41" s="104"/>
    </row>
    <row r="42" spans="1:28" ht="17.25" customHeight="1" thickBot="1">
      <c r="A42" s="291"/>
      <c r="B42" s="130">
        <v>5</v>
      </c>
      <c r="C42" s="88" t="str">
        <f ca="1">IF(C13="-","-",IF(ISBLANK(D12),"",IF(D12&lt;D13,C12,C13)))</f>
        <v>-</v>
      </c>
      <c r="D42" s="89"/>
      <c r="E42" s="122"/>
      <c r="F42" s="160">
        <v>22</v>
      </c>
      <c r="G42" s="97" t="str">
        <f>(IF(OR(H25&lt;&gt;"",H26&lt;&gt;""),IF(OR(H25&lt;H26,G26="-"),G25,G26),""))</f>
        <v/>
      </c>
      <c r="H42" s="89"/>
      <c r="K42" s="91"/>
      <c r="O42" s="132"/>
      <c r="Q42" s="102"/>
      <c r="R42" s="98"/>
      <c r="S42" s="101" t="str">
        <f>(IF(OR(P43&lt;&gt;"",P44&lt;&gt;""),IF(OR(P43&gt;P44,O44="-"),O43,O44),""))</f>
        <v/>
      </c>
      <c r="T42" s="93"/>
      <c r="U42" s="123"/>
      <c r="V42" s="161"/>
      <c r="W42" s="101" t="str">
        <f>(IF(OR(T41&lt;&gt;"",T42&lt;&gt;""),IF(OR(T41&gt;T42,S42="-"),S41,S42),""))</f>
        <v/>
      </c>
      <c r="X42" s="93"/>
      <c r="Y42" s="100"/>
      <c r="AA42" s="104"/>
      <c r="AB42" s="104"/>
    </row>
    <row r="43" spans="1:28" ht="17.25" customHeight="1" thickBot="1">
      <c r="A43" s="292"/>
      <c r="B43" s="131">
        <v>6</v>
      </c>
      <c r="C43" s="99" t="str">
        <f ca="1">IF(C15="-","-",IF(ISBLANK(D14),"",IF(D14&lt;D15,C14,C15)))</f>
        <v>-</v>
      </c>
      <c r="D43" s="93"/>
      <c r="E43" s="123"/>
      <c r="F43" s="161"/>
      <c r="G43" s="101" t="str">
        <f>IF(D42+D43=0,"",IF(C42="-",C43,IF(C43="-",C42,IF(D42&gt;D43,C42,C43))))</f>
        <v/>
      </c>
      <c r="H43" s="93"/>
      <c r="I43" s="120"/>
      <c r="J43" s="103"/>
      <c r="K43" s="97" t="str">
        <f>(IF(OR(H42&lt;&gt;"",H43&lt;&gt;""),IF(OR(H42&gt;H43,G43="-"),G42,G43),""))</f>
        <v/>
      </c>
      <c r="L43" s="89"/>
      <c r="M43" s="122"/>
      <c r="N43" s="160">
        <v>25</v>
      </c>
      <c r="O43" s="97" t="str">
        <f>(IF(OR(L7&lt;&gt;"",L8&lt;&gt;""),IF(OR(L7&lt;L8,K8="-"),K7,K8),""))</f>
        <v/>
      </c>
      <c r="P43" s="89"/>
      <c r="Q43" s="121"/>
      <c r="Y43" s="102"/>
      <c r="AA43" s="104"/>
      <c r="AB43" s="104"/>
    </row>
    <row r="44" spans="1:28" ht="17.25" customHeight="1" thickBot="1">
      <c r="A44" s="291"/>
      <c r="B44" s="130">
        <v>7</v>
      </c>
      <c r="C44" s="88" t="str">
        <f ca="1">IF(C17="-","-",IF(ISBLANK(D16),"",IF(D16&lt;D17,C16,C17)))</f>
        <v>-</v>
      </c>
      <c r="D44" s="89"/>
      <c r="E44" s="122"/>
      <c r="F44" s="160">
        <v>21</v>
      </c>
      <c r="G44" s="97" t="str">
        <f>(IF(OR(H21&lt;&gt;"",H22&lt;&gt;""),IF(OR(H21&lt;H22,G22="-"),G21,G22),""))</f>
        <v/>
      </c>
      <c r="H44" s="89"/>
      <c r="I44" s="117"/>
      <c r="J44" s="106"/>
      <c r="K44" s="101" t="str">
        <f>(IF(OR(H44&lt;&gt;"",H45&lt;&gt;""),IF(OR(H44&gt;H45,G45="-"),G44,G45),""))</f>
        <v/>
      </c>
      <c r="L44" s="93"/>
      <c r="M44" s="123"/>
      <c r="N44" s="161"/>
      <c r="O44" s="101" t="str">
        <f>(IF(OR(L43&lt;&gt;"",L44&lt;&gt;""),IF(OR(L43&gt;L44,K44="-"),K43,K44),""))</f>
        <v/>
      </c>
      <c r="P44" s="93"/>
      <c r="Q44" s="108"/>
      <c r="Y44" s="102"/>
      <c r="AA44" s="104"/>
      <c r="AB44" s="104"/>
    </row>
    <row r="45" spans="1:28" ht="17.25" customHeight="1" thickBot="1">
      <c r="A45" s="292"/>
      <c r="B45" s="131">
        <v>8</v>
      </c>
      <c r="C45" s="99" t="str">
        <f ca="1">IF(C19="-","-",IF(ISBLANK(D18),"",IF(D18&lt;D19,C18,C19)))</f>
        <v>-</v>
      </c>
      <c r="D45" s="93"/>
      <c r="E45" s="123"/>
      <c r="F45" s="161"/>
      <c r="G45" s="101" t="str">
        <f>IF(D44+D45=0,"",IF(C44="-",C45,IF(C45="-",C44,IF(D44&gt;D45,C44,C45))))</f>
        <v/>
      </c>
      <c r="H45" s="93"/>
      <c r="R45" s="293" t="s">
        <v>8</v>
      </c>
      <c r="S45" s="293"/>
      <c r="T45" s="293"/>
      <c r="V45" s="293" t="s">
        <v>10</v>
      </c>
      <c r="W45" s="293"/>
      <c r="X45" s="293"/>
      <c r="Y45" s="102"/>
      <c r="AA45" s="104"/>
      <c r="AB45" s="104"/>
    </row>
    <row r="46" spans="1:28" ht="17.25" customHeight="1" thickBot="1">
      <c r="A46" s="291"/>
      <c r="B46" s="130">
        <v>9</v>
      </c>
      <c r="C46" s="88" t="str">
        <f ca="1">IF(C21="-","-",IF(ISBLANK(D20),"",IF(D20&lt;D21,C20,C21)))</f>
        <v>-</v>
      </c>
      <c r="D46" s="89"/>
      <c r="E46" s="122"/>
      <c r="F46" s="160">
        <v>20</v>
      </c>
      <c r="G46" s="97" t="str">
        <f>(IF(OR(H17&lt;&gt;"",H18&lt;&gt;""),IF(OR(H17&lt;H18,G18="-"),G17,G18),""))</f>
        <v/>
      </c>
      <c r="H46" s="89"/>
      <c r="K46" s="91"/>
      <c r="O46" s="132"/>
      <c r="Y46" s="102"/>
      <c r="AA46" s="104"/>
      <c r="AB46" s="104"/>
    </row>
    <row r="47" spans="1:28" ht="17.25" customHeight="1" thickBot="1">
      <c r="A47" s="292"/>
      <c r="B47" s="131">
        <v>10</v>
      </c>
      <c r="C47" s="99" t="str">
        <f ca="1">IF(C23="-","-",IF(ISBLANK(D22),"",IF(D22&lt;D23,C22,C23)))</f>
        <v>-</v>
      </c>
      <c r="D47" s="93"/>
      <c r="E47" s="123"/>
      <c r="F47" s="161"/>
      <c r="G47" s="101" t="str">
        <f>IF(D46+D47=0,"",IF(C46="-",C47,IF(C47="-",C46,IF(D46&gt;D47,C46,C47))))</f>
        <v/>
      </c>
      <c r="H47" s="93"/>
      <c r="I47" s="120"/>
      <c r="J47" s="103"/>
      <c r="K47" s="97" t="str">
        <f>(IF(OR(H46&lt;&gt;"",H47&lt;&gt;""),IF(OR(H46&gt;H47,G47="-"),G46,G47),""))</f>
        <v/>
      </c>
      <c r="L47" s="89"/>
      <c r="M47" s="122"/>
      <c r="N47" s="160">
        <v>28</v>
      </c>
      <c r="O47" s="97" t="str">
        <f>(IF(OR(L31&lt;&gt;"",L32&lt;&gt;""),IF(OR(L31&lt;L32,K32="-"),K31,K32),""))</f>
        <v/>
      </c>
      <c r="P47" s="89"/>
      <c r="Y47" s="102"/>
      <c r="AA47" s="104"/>
      <c r="AB47" s="104"/>
    </row>
    <row r="48" spans="1:28" ht="17.25" customHeight="1" thickBot="1">
      <c r="A48" s="291"/>
      <c r="B48" s="130">
        <v>11</v>
      </c>
      <c r="C48" s="88" t="str">
        <f ca="1">IF(C25="-","-",IF(ISBLANK(D24),"",IF(D24&lt;D25,C24,C25)))</f>
        <v>-</v>
      </c>
      <c r="D48" s="89"/>
      <c r="E48" s="122"/>
      <c r="F48" s="160">
        <v>19</v>
      </c>
      <c r="G48" s="97" t="str">
        <f>(IF(OR(H13&lt;&gt;"",H14&lt;&gt;""),IF(OR(H13&lt;H14,G14="-"),G13,G14),""))</f>
        <v/>
      </c>
      <c r="H48" s="89"/>
      <c r="I48" s="117"/>
      <c r="J48" s="106"/>
      <c r="K48" s="101" t="str">
        <f>(IF(OR(H48&lt;&gt;"",H49&lt;&gt;""),IF(OR(H48&gt;H49,G49="-"),G48,G49),""))</f>
        <v/>
      </c>
      <c r="L48" s="93"/>
      <c r="M48" s="123"/>
      <c r="N48" s="161"/>
      <c r="O48" s="101" t="str">
        <f>(IF(OR(L47&lt;&gt;"",L48&lt;&gt;""),IF(OR(L47&gt;L48,K48="-"),K47,K48),""))</f>
        <v/>
      </c>
      <c r="P48" s="93"/>
      <c r="Q48" s="100"/>
      <c r="S48" s="91"/>
      <c r="W48" s="132"/>
      <c r="Y48" s="102"/>
      <c r="AA48" s="104"/>
      <c r="AB48" s="104"/>
    </row>
    <row r="49" spans="1:25" ht="17.25" customHeight="1" thickBot="1">
      <c r="A49" s="292"/>
      <c r="B49" s="131">
        <v>12</v>
      </c>
      <c r="C49" s="99" t="str">
        <f ca="1">IF(C27="-","-",IF(ISBLANK(D26),"",IF(D26&lt;D27,C26,C27)))</f>
        <v>-</v>
      </c>
      <c r="D49" s="93"/>
      <c r="E49" s="123"/>
      <c r="F49" s="161"/>
      <c r="G49" s="101" t="str">
        <f>IF(D48+D49=0,"",IF(C48="-",C49,IF(C49="-",C48,IF(D48&gt;D49,C48,C49))))</f>
        <v/>
      </c>
      <c r="H49" s="93"/>
      <c r="Q49" s="102"/>
      <c r="R49" s="95"/>
      <c r="S49" s="97" t="str">
        <f>(IF(OR(P47&lt;&gt;"",P48&lt;&gt;""),IF(OR(P47&gt;P48,O48="-"),O47,O48),""))</f>
        <v/>
      </c>
      <c r="T49" s="89"/>
      <c r="U49" s="122"/>
      <c r="V49" s="160">
        <v>29</v>
      </c>
      <c r="W49" s="97" t="str">
        <f>(IF(OR(P11&lt;&gt;"",P12&lt;&gt;""),IF(OR(P11&lt;P12,O12="-"),O11,O12),""))</f>
        <v/>
      </c>
      <c r="X49" s="89"/>
      <c r="Y49" s="121"/>
    </row>
    <row r="50" spans="1:25" ht="16.9" customHeight="1" thickBot="1">
      <c r="A50" s="291"/>
      <c r="B50" s="130">
        <v>13</v>
      </c>
      <c r="C50" s="88" t="str">
        <f ca="1">IF(C29="-","-",IF(ISBLANK(D28),"",IF(D28&lt;D29,C28,C29)))</f>
        <v>-</v>
      </c>
      <c r="D50" s="89"/>
      <c r="E50" s="122"/>
      <c r="F50" s="160">
        <v>18</v>
      </c>
      <c r="G50" s="97" t="str">
        <f>(IF(OR(H9&lt;&gt;"",H10&lt;&gt;""),IF(OR(H9&lt;H10,G10="-"),G9,G10),""))</f>
        <v/>
      </c>
      <c r="H50" s="89"/>
      <c r="K50" s="91"/>
      <c r="O50" s="132"/>
      <c r="Q50" s="102"/>
      <c r="R50" s="98"/>
      <c r="S50" s="101" t="str">
        <f>(IF(OR(P51&lt;&gt;"",P52&lt;&gt;""),IF(OR(P51&gt;P52,O52="-"),O51,O52),""))</f>
        <v/>
      </c>
      <c r="T50" s="93"/>
      <c r="U50" s="123"/>
      <c r="V50" s="161"/>
      <c r="W50" s="101" t="str">
        <f>(IF(OR(T49&lt;&gt;"",T50&lt;&gt;""),IF(OR(T49&gt;T50,S50="-"),S49,S50),""))</f>
        <v/>
      </c>
      <c r="X50" s="93"/>
      <c r="Y50" s="108"/>
    </row>
    <row r="51" spans="1:17" ht="17.25" customHeight="1" thickBot="1">
      <c r="A51" s="292"/>
      <c r="B51" s="131">
        <v>14</v>
      </c>
      <c r="C51" s="99" t="str">
        <f ca="1">IF(C31="-","-",IF(ISBLANK(D30),"",IF(D30&lt;D31,C30,C31)))</f>
        <v>-</v>
      </c>
      <c r="D51" s="93"/>
      <c r="E51" s="123"/>
      <c r="F51" s="161"/>
      <c r="G51" s="101" t="str">
        <f>IF(D50+D51=0,"",IF(C50="-",C51,IF(C51="-",C50,IF(D50&gt;D51,C50,C51))))</f>
        <v/>
      </c>
      <c r="H51" s="93"/>
      <c r="I51" s="120"/>
      <c r="J51" s="103"/>
      <c r="K51" s="97" t="str">
        <f>(IF(OR(H50&lt;&gt;"",H51&lt;&gt;""),IF(OR(H50&gt;H51,G51="-"),G50,G51),""))</f>
        <v/>
      </c>
      <c r="L51" s="89"/>
      <c r="M51" s="122"/>
      <c r="N51" s="160">
        <v>27</v>
      </c>
      <c r="O51" s="97" t="str">
        <f>(IF(OR(L23&lt;&gt;"",L24&lt;&gt;""),IF(OR(L23&lt;L24,K24="-"),K23,K24),""))</f>
        <v/>
      </c>
      <c r="P51" s="89"/>
      <c r="Q51" s="121"/>
    </row>
    <row r="52" spans="1:16" ht="17.25" customHeight="1" thickBot="1">
      <c r="A52" s="291"/>
      <c r="B52" s="130">
        <v>15</v>
      </c>
      <c r="C52" s="88" t="str">
        <f ca="1">IF(C33="-","-",IF(ISBLANK(D32),"",IF(D32&lt;D33,C32,C33)))</f>
        <v>-</v>
      </c>
      <c r="D52" s="89"/>
      <c r="E52" s="122"/>
      <c r="F52" s="160">
        <v>17</v>
      </c>
      <c r="G52" s="97" t="str">
        <f>(IF(OR(H5&lt;&gt;"",H6&lt;&gt;""),IF(OR(H5&lt;H6,G6="-"),G5,G6),""))</f>
        <v/>
      </c>
      <c r="H52" s="89"/>
      <c r="I52" s="117"/>
      <c r="J52" s="106"/>
      <c r="K52" s="101" t="str">
        <f>(IF(OR(H52&lt;&gt;"",H53&lt;&gt;""),IF(OR(H52&gt;H53,G53="-"),G52,G53),""))</f>
        <v/>
      </c>
      <c r="L52" s="93"/>
      <c r="M52" s="123"/>
      <c r="N52" s="161"/>
      <c r="O52" s="101" t="str">
        <f>(IF(OR(L51&lt;&gt;"",L52&lt;&gt;""),IF(OR(L51&gt;L52,K52="-"),K51,K52),""))</f>
        <v/>
      </c>
      <c r="P52" s="93"/>
    </row>
    <row r="53" spans="1:8" ht="17.25" customHeight="1" thickBot="1">
      <c r="A53" s="292"/>
      <c r="B53" s="131">
        <v>16</v>
      </c>
      <c r="C53" s="99" t="str">
        <f ca="1">IF(C35="-","-",IF(ISBLANK(D34),"",IF(D34&lt;D35,C34,C35)))</f>
        <v>-</v>
      </c>
      <c r="D53" s="93"/>
      <c r="E53" s="123"/>
      <c r="F53" s="161"/>
      <c r="G53" s="101" t="str">
        <f>IF(D52+D53=0,"",IF(C52="-",C53,IF(C53="-",C52,IF(D52&gt;D53,C52,C53))))</f>
        <v/>
      </c>
      <c r="H53" s="93"/>
    </row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</sheetData>
  <mergeCells count="54">
    <mergeCell ref="AC33:AC34"/>
    <mergeCell ref="V45:X45"/>
    <mergeCell ref="R45:T45"/>
    <mergeCell ref="A28:A29"/>
    <mergeCell ref="A18:A19"/>
    <mergeCell ref="W19:W20"/>
    <mergeCell ref="W18:Z18"/>
    <mergeCell ref="W32:X32"/>
    <mergeCell ref="V25:X25"/>
    <mergeCell ref="V24:X24"/>
    <mergeCell ref="Z19:Z20"/>
    <mergeCell ref="A52:A53"/>
    <mergeCell ref="B37:D37"/>
    <mergeCell ref="A46:A47"/>
    <mergeCell ref="A40:A41"/>
    <mergeCell ref="A42:A43"/>
    <mergeCell ref="A38:A39"/>
    <mergeCell ref="A48:A49"/>
    <mergeCell ref="A44:A45"/>
    <mergeCell ref="A50:A51"/>
    <mergeCell ref="A1:AC1"/>
    <mergeCell ref="A4:A5"/>
    <mergeCell ref="W16:Z17"/>
    <mergeCell ref="A30:A31"/>
    <mergeCell ref="A24:A25"/>
    <mergeCell ref="A16:A17"/>
    <mergeCell ref="A22:A23"/>
    <mergeCell ref="A14:A15"/>
    <mergeCell ref="A12:A13"/>
    <mergeCell ref="G3:H3"/>
    <mergeCell ref="B2:D2"/>
    <mergeCell ref="A6:A7"/>
    <mergeCell ref="A8:A9"/>
    <mergeCell ref="K5:L5"/>
    <mergeCell ref="Z3:AC4"/>
    <mergeCell ref="Z5:AC6"/>
    <mergeCell ref="A10:A11"/>
    <mergeCell ref="O9:P9"/>
    <mergeCell ref="K37:L37"/>
    <mergeCell ref="S17:T17"/>
    <mergeCell ref="O25:P25"/>
    <mergeCell ref="A34:A35"/>
    <mergeCell ref="A20:A21"/>
    <mergeCell ref="S11:W13"/>
    <mergeCell ref="A32:A33"/>
    <mergeCell ref="N37:P37"/>
    <mergeCell ref="F37:H37"/>
    <mergeCell ref="A26:A27"/>
    <mergeCell ref="S3:S4"/>
    <mergeCell ref="T3:W4"/>
    <mergeCell ref="S5:S6"/>
    <mergeCell ref="T5:W6"/>
    <mergeCell ref="S7:S8"/>
    <mergeCell ref="T7:W8"/>
  </mergeCells>
  <conditionalFormatting sqref="A4:D5">
    <cfRule type="expression" priority="288" dxfId="10">
      <formula>$C$5="-"</formula>
    </cfRule>
    <cfRule type="expression" priority="293" dxfId="3">
      <formula>$D$4+$D$5&gt;1</formula>
    </cfRule>
    <cfRule type="expression" priority="294" dxfId="2">
      <formula>$A$4&gt;=1</formula>
    </cfRule>
  </conditionalFormatting>
  <conditionalFormatting sqref="A4:A5">
    <cfRule type="expression" priority="292" dxfId="0">
      <formula>$D$4+$D$5&gt;1</formula>
    </cfRule>
  </conditionalFormatting>
  <conditionalFormatting sqref="B6:D7 A6">
    <cfRule type="expression" priority="281" dxfId="3">
      <formula>$D$6+$D$7&gt;1</formula>
    </cfRule>
    <cfRule type="expression" priority="282" dxfId="10">
      <formula>$C$7="-"</formula>
    </cfRule>
    <cfRule type="expression" priority="283" dxfId="2">
      <formula>$A$6&gt;=1</formula>
    </cfRule>
  </conditionalFormatting>
  <conditionalFormatting sqref="A6">
    <cfRule type="expression" priority="280" dxfId="0">
      <formula>$D$6+$D$7&gt;1</formula>
    </cfRule>
  </conditionalFormatting>
  <conditionalFormatting sqref="A8:D9">
    <cfRule type="expression" priority="277" dxfId="3">
      <formula>$D$8+$D$9&gt;1</formula>
    </cfRule>
    <cfRule type="expression" priority="278" dxfId="10">
      <formula>$C$9="-"</formula>
    </cfRule>
    <cfRule type="expression" priority="279" dxfId="2">
      <formula>$A$8&gt;=1</formula>
    </cfRule>
  </conditionalFormatting>
  <conditionalFormatting sqref="A8:A9">
    <cfRule type="expression" priority="276" dxfId="0">
      <formula>$D$8+$D$9&gt;1</formula>
    </cfRule>
  </conditionalFormatting>
  <conditionalFormatting sqref="A10:D11">
    <cfRule type="expression" priority="273" dxfId="3">
      <formula>$D$10+$D$11&gt;1</formula>
    </cfRule>
    <cfRule type="expression" priority="274" dxfId="10">
      <formula>$C$11="-"</formula>
    </cfRule>
    <cfRule type="expression" priority="275" dxfId="2">
      <formula>$A$10&gt;=1</formula>
    </cfRule>
  </conditionalFormatting>
  <conditionalFormatting sqref="A10:A11">
    <cfRule type="expression" priority="272" dxfId="0">
      <formula>$D$10+$D$11&gt;1</formula>
    </cfRule>
  </conditionalFormatting>
  <conditionalFormatting sqref="A12:D13">
    <cfRule type="expression" priority="269" dxfId="3">
      <formula>$D$12+$D$13&gt;1</formula>
    </cfRule>
    <cfRule type="expression" priority="270" dxfId="10">
      <formula>$C$13="-"</formula>
    </cfRule>
    <cfRule type="expression" priority="271" dxfId="2">
      <formula>$A$12&gt;=1</formula>
    </cfRule>
  </conditionalFormatting>
  <conditionalFormatting sqref="A12:A13">
    <cfRule type="expression" priority="268" dxfId="0">
      <formula>$D$12+$D$13&gt;1</formula>
    </cfRule>
  </conditionalFormatting>
  <conditionalFormatting sqref="A14:D15">
    <cfRule type="expression" priority="265" dxfId="3">
      <formula>$D$14+$D$15&gt;1</formula>
    </cfRule>
    <cfRule type="expression" priority="266" dxfId="10">
      <formula>$C$15="-"</formula>
    </cfRule>
    <cfRule type="expression" priority="267" dxfId="2">
      <formula>$A$14&gt;=1</formula>
    </cfRule>
  </conditionalFormatting>
  <conditionalFormatting sqref="A14:A15">
    <cfRule type="expression" priority="264" dxfId="0">
      <formula>$D$14+$D$15&gt;1</formula>
    </cfRule>
  </conditionalFormatting>
  <conditionalFormatting sqref="A16:D17">
    <cfRule type="expression" priority="261" dxfId="3">
      <formula>$D$16+$D$17&gt;1</formula>
    </cfRule>
    <cfRule type="expression" priority="262" dxfId="10">
      <formula>$C$17="-"</formula>
    </cfRule>
    <cfRule type="expression" priority="263" dxfId="2">
      <formula>$A$16&gt;=1</formula>
    </cfRule>
  </conditionalFormatting>
  <conditionalFormatting sqref="A16:A17">
    <cfRule type="expression" priority="260" dxfId="0">
      <formula>$D$16+$D$17&gt;1</formula>
    </cfRule>
  </conditionalFormatting>
  <conditionalFormatting sqref="A18:D19">
    <cfRule type="expression" priority="257" dxfId="3">
      <formula>$D$18+$D$19&gt;1</formula>
    </cfRule>
    <cfRule type="expression" priority="258" dxfId="10">
      <formula>$C$19="-"</formula>
    </cfRule>
    <cfRule type="expression" priority="259" dxfId="2">
      <formula>$A$18&gt;=1</formula>
    </cfRule>
  </conditionalFormatting>
  <conditionalFormatting sqref="A18:A19">
    <cfRule type="expression" priority="256" dxfId="0">
      <formula>$D$18+$D$19&gt;1</formula>
    </cfRule>
  </conditionalFormatting>
  <conditionalFormatting sqref="A20:D21">
    <cfRule type="expression" priority="253" dxfId="3">
      <formula>$D$20+$D$21&gt;1</formula>
    </cfRule>
    <cfRule type="expression" priority="254" dxfId="10">
      <formula>$C$21="-"</formula>
    </cfRule>
    <cfRule type="expression" priority="255" dxfId="2">
      <formula>$A$20&gt;=1</formula>
    </cfRule>
  </conditionalFormatting>
  <conditionalFormatting sqref="A20:A21">
    <cfRule type="expression" priority="252" dxfId="0">
      <formula>$D$20+$D$21&gt;1</formula>
    </cfRule>
  </conditionalFormatting>
  <conditionalFormatting sqref="B22:D23 A22">
    <cfRule type="expression" priority="249" dxfId="3">
      <formula>$D$22+$D$23&gt;1</formula>
    </cfRule>
    <cfRule type="expression" priority="250" dxfId="10">
      <formula>$C$23="-"</formula>
    </cfRule>
    <cfRule type="expression" priority="251" dxfId="2">
      <formula>$A$22&gt;=1</formula>
    </cfRule>
  </conditionalFormatting>
  <conditionalFormatting sqref="A22">
    <cfRule type="expression" priority="248" dxfId="0">
      <formula>$D$22+$D$23&gt;1</formula>
    </cfRule>
  </conditionalFormatting>
  <conditionalFormatting sqref="B24:D25 A24">
    <cfRule type="expression" priority="245" dxfId="3">
      <formula>$D$24+$D$25&gt;1</formula>
    </cfRule>
    <cfRule type="expression" priority="246" dxfId="10">
      <formula>$C$25="-"</formula>
    </cfRule>
    <cfRule type="expression" priority="247" dxfId="2">
      <formula>$A$24&gt;=1</formula>
    </cfRule>
  </conditionalFormatting>
  <conditionalFormatting sqref="A24">
    <cfRule type="expression" priority="244" dxfId="0">
      <formula>$D$24+$D$25&gt;1</formula>
    </cfRule>
  </conditionalFormatting>
  <conditionalFormatting sqref="B26:D27 A26">
    <cfRule type="expression" priority="241" dxfId="3">
      <formula>$D$26+$D$27&gt;1</formula>
    </cfRule>
    <cfRule type="expression" priority="242" dxfId="10">
      <formula>$C$27="-"</formula>
    </cfRule>
    <cfRule type="expression" priority="243" dxfId="2">
      <formula>$A$26&gt;=1</formula>
    </cfRule>
  </conditionalFormatting>
  <conditionalFormatting sqref="A26">
    <cfRule type="expression" priority="240" dxfId="0">
      <formula>$D$26+$D$27&gt;1</formula>
    </cfRule>
  </conditionalFormatting>
  <conditionalFormatting sqref="A28:D29">
    <cfRule type="expression" priority="237" dxfId="3">
      <formula>$D$28+$D$29&gt;1</formula>
    </cfRule>
    <cfRule type="expression" priority="238" dxfId="10">
      <formula>$C$29="-"</formula>
    </cfRule>
    <cfRule type="expression" priority="239" dxfId="2">
      <formula>$A$28&gt;=1</formula>
    </cfRule>
  </conditionalFormatting>
  <conditionalFormatting sqref="A28">
    <cfRule type="expression" priority="236" dxfId="0">
      <formula>$D$28+$D$29&gt;1</formula>
    </cfRule>
  </conditionalFormatting>
  <conditionalFormatting sqref="B30:D31 A30">
    <cfRule type="expression" priority="233" dxfId="3">
      <formula>$D$30+$D$31&gt;1</formula>
    </cfRule>
    <cfRule type="expression" priority="234" dxfId="10">
      <formula>$C$31="-"</formula>
    </cfRule>
    <cfRule type="expression" priority="235" dxfId="2">
      <formula>$A$30&gt;=1</formula>
    </cfRule>
  </conditionalFormatting>
  <conditionalFormatting sqref="A30">
    <cfRule type="expression" priority="232" dxfId="0">
      <formula>$D$30+$D$31&gt;1</formula>
    </cfRule>
  </conditionalFormatting>
  <conditionalFormatting sqref="B32:D33 A32">
    <cfRule type="expression" priority="226" dxfId="3">
      <formula>$D$32+$D$33&gt;1</formula>
    </cfRule>
    <cfRule type="expression" priority="227" dxfId="10">
      <formula>$C$33="-"</formula>
    </cfRule>
    <cfRule type="expression" priority="228" dxfId="2">
      <formula>$A$32&gt;=1</formula>
    </cfRule>
  </conditionalFormatting>
  <conditionalFormatting sqref="A32">
    <cfRule type="expression" priority="225" dxfId="0">
      <formula>$D$32+$D$33&gt;1</formula>
    </cfRule>
  </conditionalFormatting>
  <conditionalFormatting sqref="B34:D35 A34">
    <cfRule type="expression" priority="222" dxfId="3">
      <formula>$D$34+$D$35&gt;1</formula>
    </cfRule>
    <cfRule type="expression" priority="223" dxfId="10">
      <formula>$C$35="-"</formula>
    </cfRule>
    <cfRule type="expression" priority="224" dxfId="2">
      <formula>$A$34&gt;=1</formula>
    </cfRule>
  </conditionalFormatting>
  <conditionalFormatting sqref="A34">
    <cfRule type="expression" priority="221" dxfId="0">
      <formula>$D$34+$D$35&gt;1</formula>
    </cfRule>
  </conditionalFormatting>
  <conditionalFormatting sqref="A40:D41">
    <cfRule type="expression" priority="215" dxfId="3">
      <formula>$D$40+$D$41&gt;1</formula>
    </cfRule>
    <cfRule type="expression" priority="216" dxfId="2">
      <formula>$A$40&gt;=1</formula>
    </cfRule>
    <cfRule type="expression" priority="217" dxfId="125">
      <formula>OR($C$40="-",$C$41="-")</formula>
    </cfRule>
  </conditionalFormatting>
  <conditionalFormatting sqref="A40">
    <cfRule type="expression" priority="213" dxfId="0">
      <formula>$D$40+$D$41&gt;1</formula>
    </cfRule>
  </conditionalFormatting>
  <conditionalFormatting sqref="A42:D43">
    <cfRule type="expression" priority="210" dxfId="3">
      <formula>$D$42+$D$43&gt;1</formula>
    </cfRule>
    <cfRule type="expression" priority="211" dxfId="2">
      <formula>$A$42&gt;=1</formula>
    </cfRule>
    <cfRule type="expression" priority="212" dxfId="125">
      <formula>OR($C$42="-",$C$43="-")</formula>
    </cfRule>
  </conditionalFormatting>
  <conditionalFormatting sqref="A42">
    <cfRule type="expression" priority="209" dxfId="0">
      <formula>$D$42+$D$43&gt;1</formula>
    </cfRule>
  </conditionalFormatting>
  <conditionalFormatting sqref="A44:D45">
    <cfRule type="expression" priority="206" dxfId="3">
      <formula>$D$44+$D$45&gt;1</formula>
    </cfRule>
    <cfRule type="expression" priority="207" dxfId="2">
      <formula>$A$44&gt;=1</formula>
    </cfRule>
    <cfRule type="expression" priority="208" dxfId="125">
      <formula>OR($C$44="-",$C$45="-")</formula>
    </cfRule>
  </conditionalFormatting>
  <conditionalFormatting sqref="A44">
    <cfRule type="expression" priority="205" dxfId="0">
      <formula>$D$44+$D$44&gt;1</formula>
    </cfRule>
  </conditionalFormatting>
  <conditionalFormatting sqref="A46:D47">
    <cfRule type="expression" priority="202" dxfId="3">
      <formula>$D$46+$D$47&gt;1</formula>
    </cfRule>
    <cfRule type="expression" priority="203" dxfId="2">
      <formula>$A$46&gt;=1</formula>
    </cfRule>
    <cfRule type="expression" priority="204" dxfId="125">
      <formula>OR($C$46="-",$C$47="-")</formula>
    </cfRule>
  </conditionalFormatting>
  <conditionalFormatting sqref="A46">
    <cfRule type="expression" priority="201" dxfId="0">
      <formula>$D$46+$D$47&gt;1</formula>
    </cfRule>
  </conditionalFormatting>
  <conditionalFormatting sqref="A48:D49">
    <cfRule type="expression" priority="198" dxfId="3">
      <formula>$D$48+$D$49&gt;1</formula>
    </cfRule>
    <cfRule type="expression" priority="199" dxfId="2">
      <formula>$A$48&gt;=1</formula>
    </cfRule>
    <cfRule type="expression" priority="200" dxfId="125">
      <formula>OR($C$48="-",$C$49="-")</formula>
    </cfRule>
  </conditionalFormatting>
  <conditionalFormatting sqref="A48">
    <cfRule type="expression" priority="197" dxfId="0">
      <formula>$D$48+$D$49&gt;1</formula>
    </cfRule>
  </conditionalFormatting>
  <conditionalFormatting sqref="A50:D51">
    <cfRule type="expression" priority="194" dxfId="3">
      <formula>$D$50+$D$51&gt;1</formula>
    </cfRule>
    <cfRule type="expression" priority="195" dxfId="2">
      <formula>$A$50&gt;=1</formula>
    </cfRule>
    <cfRule type="expression" priority="196" dxfId="125">
      <formula>OR($C$50="-",$C$51="-")</formula>
    </cfRule>
  </conditionalFormatting>
  <conditionalFormatting sqref="A50">
    <cfRule type="expression" priority="193" dxfId="0">
      <formula>$D$50+$D$51&gt;1</formula>
    </cfRule>
  </conditionalFormatting>
  <conditionalFormatting sqref="A52:D53">
    <cfRule type="expression" priority="190" dxfId="3">
      <formula>$D$52+$D$53&gt;1</formula>
    </cfRule>
    <cfRule type="expression" priority="191" dxfId="2">
      <formula>$A$52&gt;=1</formula>
    </cfRule>
    <cfRule type="expression" priority="192" dxfId="125">
      <formula>OR($C$52="-",$C$53="-")</formula>
    </cfRule>
  </conditionalFormatting>
  <conditionalFormatting sqref="A52">
    <cfRule type="expression" priority="189" dxfId="0">
      <formula>$D$52+$D$53&gt;1</formula>
    </cfRule>
  </conditionalFormatting>
  <conditionalFormatting sqref="K7:L8 K6">
    <cfRule type="expression" priority="187" dxfId="3">
      <formula>$L$7+$L$8&gt;1</formula>
    </cfRule>
  </conditionalFormatting>
  <conditionalFormatting sqref="K6">
    <cfRule type="expression" priority="186" dxfId="0">
      <formula>$L$7+$L$8&gt;1</formula>
    </cfRule>
  </conditionalFormatting>
  <conditionalFormatting sqref="K6 K7:L8">
    <cfRule type="expression" priority="188" dxfId="2">
      <formula>$K$6&gt;=1</formula>
    </cfRule>
  </conditionalFormatting>
  <conditionalFormatting sqref="K15:L16 K14">
    <cfRule type="expression" priority="184" dxfId="3">
      <formula>$L$15+$L$16&gt;1</formula>
    </cfRule>
  </conditionalFormatting>
  <conditionalFormatting sqref="K14">
    <cfRule type="expression" priority="183" dxfId="0">
      <formula>$L$15+$L$16&gt;1</formula>
    </cfRule>
  </conditionalFormatting>
  <conditionalFormatting sqref="K14 K15:L16">
    <cfRule type="expression" priority="185" dxfId="2">
      <formula>$K$14&gt;=1</formula>
    </cfRule>
  </conditionalFormatting>
  <conditionalFormatting sqref="K23:L24 K22">
    <cfRule type="expression" priority="181" dxfId="3">
      <formula>$L$23+$L$24&gt;1</formula>
    </cfRule>
  </conditionalFormatting>
  <conditionalFormatting sqref="K22">
    <cfRule type="expression" priority="180" dxfId="0">
      <formula>$L$23+$L$24&gt;1</formula>
    </cfRule>
  </conditionalFormatting>
  <conditionalFormatting sqref="K22 K23:L24">
    <cfRule type="expression" priority="182" dxfId="2">
      <formula>$K$22&gt;=1</formula>
    </cfRule>
  </conditionalFormatting>
  <conditionalFormatting sqref="K31:L32 K30">
    <cfRule type="expression" priority="178" dxfId="3">
      <formula>$L$31+$L$32&gt;1</formula>
    </cfRule>
  </conditionalFormatting>
  <conditionalFormatting sqref="K30">
    <cfRule type="expression" priority="177" dxfId="0">
      <formula>$L$31+$L$32&gt;1</formula>
    </cfRule>
  </conditionalFormatting>
  <conditionalFormatting sqref="K30 K31:L32">
    <cfRule type="expression" priority="179" dxfId="2">
      <formula>$K$30&gt;=1</formula>
    </cfRule>
  </conditionalFormatting>
  <conditionalFormatting sqref="G38:H39 F39">
    <cfRule type="expression" priority="175" dxfId="3">
      <formula>$H$38+$H$39&gt;1</formula>
    </cfRule>
    <cfRule type="expression" priority="176" dxfId="2">
      <formula>$F$39&gt;=1</formula>
    </cfRule>
  </conditionalFormatting>
  <conditionalFormatting sqref="F39">
    <cfRule type="expression" priority="174" dxfId="0">
      <formula>$H$38+$H$39&gt;1</formula>
    </cfRule>
  </conditionalFormatting>
  <conditionalFormatting sqref="G40:H41 F41">
    <cfRule type="expression" priority="172" dxfId="3">
      <formula>$H$40+$H$41&gt;1</formula>
    </cfRule>
    <cfRule type="expression" priority="173" dxfId="2">
      <formula>$F$41&gt;=1</formula>
    </cfRule>
  </conditionalFormatting>
  <conditionalFormatting sqref="F41">
    <cfRule type="expression" priority="171" dxfId="0">
      <formula>$H$40+$H$41&gt;1</formula>
    </cfRule>
  </conditionalFormatting>
  <conditionalFormatting sqref="G42:H43 F43">
    <cfRule type="expression" priority="169" dxfId="3">
      <formula>$H$42+$H$43&gt;1</formula>
    </cfRule>
    <cfRule type="expression" priority="170" dxfId="2">
      <formula>$F$43&gt;=1</formula>
    </cfRule>
  </conditionalFormatting>
  <conditionalFormatting sqref="F43">
    <cfRule type="expression" priority="168" dxfId="0">
      <formula>$H$42+$H$43&gt;1</formula>
    </cfRule>
  </conditionalFormatting>
  <conditionalFormatting sqref="G44:H45 F45">
    <cfRule type="expression" priority="166" dxfId="3">
      <formula>$H$44+$H$45&gt;1</formula>
    </cfRule>
    <cfRule type="expression" priority="167" dxfId="2">
      <formula>$F$45&gt;=1</formula>
    </cfRule>
  </conditionalFormatting>
  <conditionalFormatting sqref="F45">
    <cfRule type="expression" priority="165" dxfId="0">
      <formula>$H$44+$H$45&gt;1</formula>
    </cfRule>
  </conditionalFormatting>
  <conditionalFormatting sqref="G46:H47 F47">
    <cfRule type="expression" priority="163" dxfId="3">
      <formula>$H$46+$H$47&gt;1</formula>
    </cfRule>
    <cfRule type="expression" priority="164" dxfId="2">
      <formula>$F$47&gt;=1</formula>
    </cfRule>
  </conditionalFormatting>
  <conditionalFormatting sqref="F47">
    <cfRule type="expression" priority="162" dxfId="0">
      <formula>$H$46+$H$47&gt;1</formula>
    </cfRule>
  </conditionalFormatting>
  <conditionalFormatting sqref="G48:H49 F49">
    <cfRule type="expression" priority="160" dxfId="3">
      <formula>$H$48+$H$49&gt;1</formula>
    </cfRule>
    <cfRule type="expression" priority="161" dxfId="2">
      <formula>$F$49&gt;=1</formula>
    </cfRule>
  </conditionalFormatting>
  <conditionalFormatting sqref="F49">
    <cfRule type="expression" priority="159" dxfId="0">
      <formula>$H$48+$H$49&gt;1</formula>
    </cfRule>
  </conditionalFormatting>
  <conditionalFormatting sqref="G50:H51 F51">
    <cfRule type="expression" priority="157" dxfId="3">
      <formula>$H$50+$H$51&gt;1</formula>
    </cfRule>
    <cfRule type="expression" priority="158" dxfId="2">
      <formula>$F$51&gt;=1</formula>
    </cfRule>
  </conditionalFormatting>
  <conditionalFormatting sqref="F51">
    <cfRule type="expression" priority="156" dxfId="0">
      <formula>$H$50+$H$51&gt;1</formula>
    </cfRule>
  </conditionalFormatting>
  <conditionalFormatting sqref="G5:H6">
    <cfRule type="expression" priority="151" dxfId="3">
      <formula>$H$5+$H$6&gt;1</formula>
    </cfRule>
  </conditionalFormatting>
  <conditionalFormatting sqref="G4">
    <cfRule type="expression" priority="150" dxfId="0">
      <formula>$H$5+$H$6&gt;1</formula>
    </cfRule>
  </conditionalFormatting>
  <conditionalFormatting sqref="G4:G6 H5:H6">
    <cfRule type="expression" priority="152" dxfId="2">
      <formula>$G$4&gt;=1</formula>
    </cfRule>
  </conditionalFormatting>
  <conditionalFormatting sqref="G9:H10">
    <cfRule type="expression" priority="148" dxfId="3">
      <formula>$H$9+$H$10&gt;1</formula>
    </cfRule>
  </conditionalFormatting>
  <conditionalFormatting sqref="G8">
    <cfRule type="expression" priority="147" dxfId="0">
      <formula>$H$9+$H$10&gt;1</formula>
    </cfRule>
  </conditionalFormatting>
  <conditionalFormatting sqref="G8:G10 H9:H10">
    <cfRule type="expression" priority="149" dxfId="2">
      <formula>$G$8&gt;=1</formula>
    </cfRule>
  </conditionalFormatting>
  <conditionalFormatting sqref="G13:H14">
    <cfRule type="expression" priority="145" dxfId="3">
      <formula>$H$13+$H$14&gt;1</formula>
    </cfRule>
  </conditionalFormatting>
  <conditionalFormatting sqref="G12">
    <cfRule type="expression" priority="144" dxfId="0">
      <formula>$H$13+$H$14&gt;1</formula>
    </cfRule>
  </conditionalFormatting>
  <conditionalFormatting sqref="G12:G14 H13:H14">
    <cfRule type="expression" priority="146" dxfId="2">
      <formula>$G$12&gt;=1</formula>
    </cfRule>
  </conditionalFormatting>
  <conditionalFormatting sqref="G17:H18">
    <cfRule type="expression" priority="142" dxfId="3">
      <formula>$H$17+$H$18&gt;1</formula>
    </cfRule>
  </conditionalFormatting>
  <conditionalFormatting sqref="G16">
    <cfRule type="expression" priority="141" dxfId="0">
      <formula>$H$17+$H$18&gt;1</formula>
    </cfRule>
  </conditionalFormatting>
  <conditionalFormatting sqref="G16:G18 H17:H18">
    <cfRule type="expression" priority="143" dxfId="2">
      <formula>$G$16&gt;=1</formula>
    </cfRule>
  </conditionalFormatting>
  <conditionalFormatting sqref="G21:H22">
    <cfRule type="expression" priority="139" dxfId="3">
      <formula>$H$21+$H$22&gt;1</formula>
    </cfRule>
  </conditionalFormatting>
  <conditionalFormatting sqref="G20">
    <cfRule type="expression" priority="138" dxfId="0">
      <formula>$H$21+$H$22&gt;1</formula>
    </cfRule>
  </conditionalFormatting>
  <conditionalFormatting sqref="G20:G22 H21:H22">
    <cfRule type="expression" priority="140" dxfId="2">
      <formula>$G$20&gt;=1</formula>
    </cfRule>
  </conditionalFormatting>
  <conditionalFormatting sqref="G25:H26">
    <cfRule type="expression" priority="136" dxfId="3">
      <formula>$H$25+$H$26&gt;1</formula>
    </cfRule>
  </conditionalFormatting>
  <conditionalFormatting sqref="G24">
    <cfRule type="expression" priority="135" dxfId="0">
      <formula>$H$25+$H$26&gt;1</formula>
    </cfRule>
  </conditionalFormatting>
  <conditionalFormatting sqref="G24:G26 H25:H26">
    <cfRule type="expression" priority="137" dxfId="2">
      <formula>$G$24&gt;=1</formula>
    </cfRule>
  </conditionalFormatting>
  <conditionalFormatting sqref="G29:H30">
    <cfRule type="expression" priority="133" dxfId="3">
      <formula>$H$29+$H$30&gt;1</formula>
    </cfRule>
  </conditionalFormatting>
  <conditionalFormatting sqref="G28">
    <cfRule type="expression" priority="132" dxfId="0">
      <formula>$H$29+$H$30&gt;1</formula>
    </cfRule>
  </conditionalFormatting>
  <conditionalFormatting sqref="G28:G30 H29:H30">
    <cfRule type="expression" priority="134" dxfId="2">
      <formula>$G$28&gt;=1</formula>
    </cfRule>
  </conditionalFormatting>
  <conditionalFormatting sqref="G33:H34">
    <cfRule type="expression" priority="130" dxfId="3">
      <formula>$H$33+$H$34&gt;1</formula>
    </cfRule>
  </conditionalFormatting>
  <conditionalFormatting sqref="G32">
    <cfRule type="expression" priority="129" dxfId="0">
      <formula>$H$33+$H$34&gt;1</formula>
    </cfRule>
  </conditionalFormatting>
  <conditionalFormatting sqref="G32:G34 H33:H34">
    <cfRule type="expression" priority="131" dxfId="2">
      <formula>$G$32&gt;=1</formula>
    </cfRule>
  </conditionalFormatting>
  <conditionalFormatting sqref="O11:P12 O10">
    <cfRule type="expression" priority="127" dxfId="3">
      <formula>$P$11+$P$12&gt;1</formula>
    </cfRule>
  </conditionalFormatting>
  <conditionalFormatting sqref="O10">
    <cfRule type="expression" priority="126" dxfId="0">
      <formula>$P$11+$P$12&gt;1</formula>
    </cfRule>
  </conditionalFormatting>
  <conditionalFormatting sqref="O10 O11:P12">
    <cfRule type="expression" priority="128" dxfId="2">
      <formula>$O$10&gt;=1</formula>
    </cfRule>
  </conditionalFormatting>
  <conditionalFormatting sqref="O27:P28 O26">
    <cfRule type="expression" priority="124" dxfId="3">
      <formula>$P$27+$P$28&gt;1</formula>
    </cfRule>
  </conditionalFormatting>
  <conditionalFormatting sqref="O26">
    <cfRule type="expression" priority="123" dxfId="0">
      <formula>$P$27+$P$28&gt;1</formula>
    </cfRule>
  </conditionalFormatting>
  <conditionalFormatting sqref="O26 O27:P28">
    <cfRule type="expression" priority="125" dxfId="2">
      <formula>$O$26&gt;=1</formula>
    </cfRule>
  </conditionalFormatting>
  <conditionalFormatting sqref="K39:L40 K38">
    <cfRule type="expression" priority="121" dxfId="3">
      <formula>$L$39+$L$40&gt;1</formula>
    </cfRule>
  </conditionalFormatting>
  <conditionalFormatting sqref="K38">
    <cfRule type="expression" priority="120" dxfId="0">
      <formula>$L$39+$L$40&gt;1</formula>
    </cfRule>
  </conditionalFormatting>
  <conditionalFormatting sqref="K38 K39:L40">
    <cfRule type="expression" priority="122" dxfId="2">
      <formula>$K$38&gt;=1</formula>
    </cfRule>
  </conditionalFormatting>
  <conditionalFormatting sqref="K43:L44 K42">
    <cfRule type="expression" priority="118" dxfId="3">
      <formula>$L$43+$L$44&gt;1</formula>
    </cfRule>
  </conditionalFormatting>
  <conditionalFormatting sqref="K42">
    <cfRule type="expression" priority="117" dxfId="0">
      <formula>$L$43+$L$44&gt;1</formula>
    </cfRule>
  </conditionalFormatting>
  <conditionalFormatting sqref="K42 K43:L44">
    <cfRule type="expression" priority="119" dxfId="2">
      <formula>$K$42&gt;=1</formula>
    </cfRule>
  </conditionalFormatting>
  <conditionalFormatting sqref="K47:L48 K46">
    <cfRule type="expression" priority="115" dxfId="3">
      <formula>$L$47+$L$48&gt;1</formula>
    </cfRule>
  </conditionalFormatting>
  <conditionalFormatting sqref="K46">
    <cfRule type="expression" priority="114" dxfId="0">
      <formula>$L$47+$L$48&gt;1</formula>
    </cfRule>
  </conditionalFormatting>
  <conditionalFormatting sqref="K46 K47:L48">
    <cfRule type="expression" priority="116" dxfId="2">
      <formula>$K$46&gt;=1</formula>
    </cfRule>
  </conditionalFormatting>
  <conditionalFormatting sqref="K51:L52 K50">
    <cfRule type="expression" priority="109" dxfId="3">
      <formula>$L$51+$L$52&gt;1</formula>
    </cfRule>
    <cfRule type="expression" priority="110" dxfId="2">
      <formula>$K$50&gt;=1</formula>
    </cfRule>
  </conditionalFormatting>
  <conditionalFormatting sqref="K50">
    <cfRule type="expression" priority="108" dxfId="0">
      <formula>$L$51+$L$52&gt;1</formula>
    </cfRule>
  </conditionalFormatting>
  <conditionalFormatting sqref="O39:P40 N40">
    <cfRule type="expression" priority="106" dxfId="3">
      <formula>$P$39+$P$40&gt;1</formula>
    </cfRule>
    <cfRule type="expression" priority="107" dxfId="2">
      <formula>$N$40&gt;=1</formula>
    </cfRule>
  </conditionalFormatting>
  <conditionalFormatting sqref="N40">
    <cfRule type="expression" priority="105" dxfId="0">
      <formula>$P$39+$P$40&gt;1</formula>
    </cfRule>
  </conditionalFormatting>
  <conditionalFormatting sqref="O43:P44 N44">
    <cfRule type="expression" priority="103" dxfId="3">
      <formula>$P$43+$P$44&gt;1</formula>
    </cfRule>
    <cfRule type="expression" priority="104" dxfId="2">
      <formula>$N$44&gt;=1</formula>
    </cfRule>
  </conditionalFormatting>
  <conditionalFormatting sqref="N44">
    <cfRule type="expression" priority="102" dxfId="0">
      <formula>$P$43+$P$44&gt;1</formula>
    </cfRule>
  </conditionalFormatting>
  <conditionalFormatting sqref="O47:P48 N48">
    <cfRule type="expression" priority="100" dxfId="3">
      <formula>$P$47+$P$48&gt;1</formula>
    </cfRule>
    <cfRule type="expression" priority="101" dxfId="2">
      <formula>$N$48&gt;=1</formula>
    </cfRule>
  </conditionalFormatting>
  <conditionalFormatting sqref="N48">
    <cfRule type="expression" priority="99" dxfId="0">
      <formula>$P$47+$P$48&gt;1</formula>
    </cfRule>
  </conditionalFormatting>
  <conditionalFormatting sqref="O51:P52 N52">
    <cfRule type="expression" priority="97" dxfId="3">
      <formula>$P$51+$P$52&gt;1</formula>
    </cfRule>
    <cfRule type="expression" priority="98" dxfId="2">
      <formula>$N$52&gt;=1</formula>
    </cfRule>
  </conditionalFormatting>
  <conditionalFormatting sqref="N52">
    <cfRule type="expression" priority="96" dxfId="0">
      <formula>$P$51+$P$52&gt;1</formula>
    </cfRule>
  </conditionalFormatting>
  <conditionalFormatting sqref="S41:T42 S40">
    <cfRule type="expression" priority="94" dxfId="3">
      <formula>$T$41+$T$42&gt;1</formula>
    </cfRule>
  </conditionalFormatting>
  <conditionalFormatting sqref="S40">
    <cfRule type="expression" priority="93" dxfId="0">
      <formula>$T$41+$T$42&gt;1</formula>
    </cfRule>
  </conditionalFormatting>
  <conditionalFormatting sqref="S40 S41:T42">
    <cfRule type="expression" priority="95" dxfId="2">
      <formula>$S$40&gt;=1</formula>
    </cfRule>
  </conditionalFormatting>
  <conditionalFormatting sqref="S49:T50 S48">
    <cfRule type="expression" priority="91" dxfId="3">
      <formula>$T$49+$T$50&gt;1</formula>
    </cfRule>
  </conditionalFormatting>
  <conditionalFormatting sqref="S48">
    <cfRule type="expression" priority="90" dxfId="0">
      <formula>$T$49+$T$50&gt;1</formula>
    </cfRule>
  </conditionalFormatting>
  <conditionalFormatting sqref="S48 S49:T50">
    <cfRule type="expression" priority="92" dxfId="2">
      <formula>$S$48&gt;=1</formula>
    </cfRule>
  </conditionalFormatting>
  <conditionalFormatting sqref="W41:X42 V42">
    <cfRule type="expression" priority="88" dxfId="3">
      <formula>$X$41+$X$42&gt;1</formula>
    </cfRule>
    <cfRule type="expression" priority="89" dxfId="2">
      <formula>$V$42&gt;=1</formula>
    </cfRule>
  </conditionalFormatting>
  <conditionalFormatting sqref="V42">
    <cfRule type="expression" priority="87" dxfId="0">
      <formula>$X$41+$X$42&gt;1</formula>
    </cfRule>
  </conditionalFormatting>
  <conditionalFormatting sqref="W49:X50 V50">
    <cfRule type="expression" priority="85" dxfId="3">
      <formula>$X$49+$X$50&gt;1</formula>
    </cfRule>
    <cfRule type="expression" priority="86" dxfId="2">
      <formula>$V$50&gt;=1</formula>
    </cfRule>
  </conditionalFormatting>
  <conditionalFormatting sqref="V50">
    <cfRule type="expression" priority="84" dxfId="0">
      <formula>$X$49+$X$50&gt;1</formula>
    </cfRule>
  </conditionalFormatting>
  <conditionalFormatting sqref="W34:X35 W33">
    <cfRule type="expression" priority="82" dxfId="3">
      <formula>$X$34+$X$35&gt;1</formula>
    </cfRule>
  </conditionalFormatting>
  <conditionalFormatting sqref="W33">
    <cfRule type="expression" priority="81" dxfId="0">
      <formula>$X$34+$X$35&gt;1</formula>
    </cfRule>
  </conditionalFormatting>
  <conditionalFormatting sqref="W33 W34:X35">
    <cfRule type="expression" priority="83" dxfId="2">
      <formula>$W$33&gt;=1</formula>
    </cfRule>
  </conditionalFormatting>
  <conditionalFormatting sqref="S19:T20 S18">
    <cfRule type="expression" priority="79" dxfId="3">
      <formula>$T$19+$T$20&gt;1</formula>
    </cfRule>
  </conditionalFormatting>
  <conditionalFormatting sqref="S18">
    <cfRule type="expression" priority="78" dxfId="0">
      <formula>$T$19+$T$20&gt;1</formula>
    </cfRule>
  </conditionalFormatting>
  <conditionalFormatting sqref="S18 S19:T20">
    <cfRule type="expression" priority="80" dxfId="2">
      <formula>$S$18&gt;=1</formula>
    </cfRule>
  </conditionalFormatting>
  <conditionalFormatting sqref="W26:X27 V27">
    <cfRule type="expression" priority="76" dxfId="3">
      <formula>$X$26+$X$27&gt;1</formula>
    </cfRule>
    <cfRule type="expression" priority="77" dxfId="2">
      <formula>$V$27&gt;=1</formula>
    </cfRule>
  </conditionalFormatting>
  <conditionalFormatting sqref="V27">
    <cfRule type="expression" priority="75" dxfId="0">
      <formula>$X$26+$X$27&gt;1</formula>
    </cfRule>
  </conditionalFormatting>
  <conditionalFormatting sqref="C4:C35">
    <cfRule type="cellIs" priority="70" dxfId="15" operator="equal">
      <formula>0</formula>
    </cfRule>
  </conditionalFormatting>
  <conditionalFormatting sqref="S11:W13">
    <cfRule type="containsText" priority="51" dxfId="14" operator="containsText" text="Bitte das 64er Feld nutzen">
      <formula>NOT(ISERROR(SEARCH("Bitte das 64er Feld nutzen",S11)))</formula>
    </cfRule>
  </conditionalFormatting>
  <conditionalFormatting sqref="G52:H53 F53">
    <cfRule type="expression" priority="43" dxfId="3">
      <formula>$H$52+$H$53&gt;1</formula>
    </cfRule>
    <cfRule type="expression" priority="44" dxfId="2">
      <formula>$F$53&gt;=1</formula>
    </cfRule>
  </conditionalFormatting>
  <conditionalFormatting sqref="F53">
    <cfRule type="expression" priority="42" dxfId="0">
      <formula>$H$52+$H$53&gt;1</formula>
    </cfRule>
  </conditionalFormatting>
  <conditionalFormatting sqref="W18:Z18">
    <cfRule type="cellIs" priority="41" dxfId="10" operator="equal">
      <formula>1</formula>
    </cfRule>
  </conditionalFormatting>
  <conditionalFormatting sqref="W19:W20">
    <cfRule type="expression" priority="39" dxfId="7">
      <formula>$X$19&gt;$Y$19</formula>
    </cfRule>
    <cfRule type="expression" priority="37" dxfId="3">
      <formula>$X$20&lt;$Y$20</formula>
    </cfRule>
    <cfRule type="expression" priority="34" dxfId="7">
      <formula>AND($X$19&lt;$Y$19,$X$20&gt;$Y$20)</formula>
    </cfRule>
  </conditionalFormatting>
  <conditionalFormatting sqref="Z19:Z20">
    <cfRule type="expression" priority="38" dxfId="3">
      <formula>$Y$19&lt;$X$19</formula>
    </cfRule>
    <cfRule type="expression" priority="36" dxfId="5">
      <formula>$Y$20&gt;$X$20</formula>
    </cfRule>
    <cfRule type="expression" priority="33" dxfId="3">
      <formula>AND($Y$19&gt;$X$19,$X$20&gt;$Y$20)</formula>
    </cfRule>
  </conditionalFormatting>
  <conditionalFormatting sqref="A38:D39">
    <cfRule type="expression" priority="2" dxfId="3">
      <formula>$D$38+$D$39&gt;1</formula>
    </cfRule>
    <cfRule type="expression" priority="3" dxfId="2">
      <formula>$A$38&gt;=1</formula>
    </cfRule>
    <cfRule type="expression" priority="4" dxfId="1">
      <formula>OR($C$38="-",$C$39="-")</formula>
    </cfRule>
  </conditionalFormatting>
  <conditionalFormatting sqref="A38">
    <cfRule type="expression" priority="1" dxfId="0">
      <formula>$D$38+$D$39&gt;1</formula>
    </cfRule>
  </conditionalFormatting>
  <printOptions/>
  <pageMargins left="0.2362204724409449" right="0.2362204724409449" top="0.35433070866141736" bottom="0.35433070866141736" header="0.31496062992125984" footer="0.31496062992125984"/>
  <pageSetup fitToHeight="0" fitToWidth="0" horizontalDpi="300" verticalDpi="300" orientation="landscape" paperSize="8" scale="84" r:id="rId5"/>
  <drawing r:id="rId3"/>
  <legacyDrawing r:id="rId2"/>
  <controls>
    <control shapeId="9217" r:id="rId1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9">
    <outlinePr summaryBelow="0" summaryRight="0"/>
  </sheetPr>
  <dimension ref="A1:S71"/>
  <sheetViews>
    <sheetView zoomScaleSheetLayoutView="100" workbookViewId="0" topLeftCell="A1">
      <selection activeCell="J8" sqref="J8"/>
    </sheetView>
  </sheetViews>
  <sheetFormatPr defaultColWidth="11.421875" defaultRowHeight="15"/>
  <cols>
    <col min="2" max="2" width="17.28125" style="0" bestFit="1" customWidth="1"/>
    <col min="3" max="3" width="17.00390625" style="0" bestFit="1" customWidth="1"/>
    <col min="4" max="6" width="11.421875" style="0" hidden="1" customWidth="1"/>
    <col min="7" max="7" width="13.8515625" style="0" hidden="1" customWidth="1"/>
    <col min="14" max="14" width="13.8515625" style="0" hidden="1" customWidth="1"/>
    <col min="19" max="19" width="11.421875" style="190" customWidth="1"/>
  </cols>
  <sheetData>
    <row r="1" spans="1:19" ht="18.75" thickBot="1">
      <c r="A1" s="2">
        <v>1</v>
      </c>
      <c r="B1" s="2" t="s">
        <v>142</v>
      </c>
      <c r="C1" s="11" t="s">
        <v>142</v>
      </c>
      <c r="D1" t="str">
        <f ca="1">IF(C1="-","",RAND())</f>
        <v/>
      </c>
      <c r="E1">
        <v>1</v>
      </c>
      <c r="G1" s="3" t="str">
        <f aca="true" t="shared" si="0" ref="G1:G32">IF(C1="-","-",IF($D$1&lt;&gt;0,INDEX(C:C,RANK(D1,$D$1:$D$64)),E1))</f>
        <v>-</v>
      </c>
      <c r="N1" s="2" t="s">
        <v>28</v>
      </c>
      <c r="S1" s="190" t="s">
        <v>74</v>
      </c>
    </row>
    <row r="2" spans="1:19" ht="18.75" thickBot="1">
      <c r="A2" s="2">
        <v>2</v>
      </c>
      <c r="B2" s="2" t="s">
        <v>142</v>
      </c>
      <c r="C2" s="11" t="s">
        <v>142</v>
      </c>
      <c r="D2" t="str">
        <f aca="true" t="shared" si="1" ref="D2:D32">IF(C2="-","",RAND())</f>
        <v/>
      </c>
      <c r="E2">
        <v>1</v>
      </c>
      <c r="G2" s="3" t="str">
        <f t="shared" si="0"/>
        <v>-</v>
      </c>
      <c r="N2" s="2" t="s">
        <v>23</v>
      </c>
      <c r="S2" s="190" t="s">
        <v>75</v>
      </c>
    </row>
    <row r="3" spans="1:19" ht="18.75" thickBot="1">
      <c r="A3" s="2">
        <v>3</v>
      </c>
      <c r="B3" s="2" t="s">
        <v>142</v>
      </c>
      <c r="C3" s="11" t="s">
        <v>142</v>
      </c>
      <c r="D3" t="str">
        <f ca="1" t="shared" si="1"/>
        <v/>
      </c>
      <c r="E3">
        <v>1</v>
      </c>
      <c r="G3" s="3" t="str">
        <f t="shared" si="0"/>
        <v>-</v>
      </c>
      <c r="N3" s="2" t="s">
        <v>22</v>
      </c>
      <c r="S3" s="190" t="s">
        <v>76</v>
      </c>
    </row>
    <row r="4" spans="1:19" ht="18.75" thickBot="1">
      <c r="A4" s="2">
        <v>4</v>
      </c>
      <c r="B4" s="2" t="s">
        <v>142</v>
      </c>
      <c r="C4" s="11" t="s">
        <v>142</v>
      </c>
      <c r="D4" t="str">
        <f ca="1" t="shared" si="1"/>
        <v/>
      </c>
      <c r="E4">
        <v>1</v>
      </c>
      <c r="G4" s="3" t="str">
        <f t="shared" si="0"/>
        <v>-</v>
      </c>
      <c r="N4" s="2" t="s">
        <v>31</v>
      </c>
      <c r="S4" s="190" t="s">
        <v>77</v>
      </c>
    </row>
    <row r="5" spans="1:19" ht="18.75" thickBot="1">
      <c r="A5" s="2">
        <v>5</v>
      </c>
      <c r="B5" s="2" t="s">
        <v>142</v>
      </c>
      <c r="C5" s="11" t="s">
        <v>142</v>
      </c>
      <c r="D5" t="str">
        <f ca="1" t="shared" si="1"/>
        <v/>
      </c>
      <c r="E5">
        <v>1</v>
      </c>
      <c r="G5" s="3" t="str">
        <f t="shared" si="0"/>
        <v>-</v>
      </c>
      <c r="H5" s="12"/>
      <c r="N5" s="2" t="s">
        <v>29</v>
      </c>
      <c r="S5" s="190" t="s">
        <v>78</v>
      </c>
    </row>
    <row r="6" spans="1:19" ht="18.75" thickBot="1">
      <c r="A6" s="2">
        <v>6</v>
      </c>
      <c r="B6" s="2" t="s">
        <v>142</v>
      </c>
      <c r="C6" s="11" t="s">
        <v>142</v>
      </c>
      <c r="D6" t="str">
        <f ca="1" t="shared" si="1"/>
        <v/>
      </c>
      <c r="E6">
        <v>1</v>
      </c>
      <c r="G6" s="3" t="str">
        <f t="shared" si="0"/>
        <v>-</v>
      </c>
      <c r="H6" s="12"/>
      <c r="N6" s="2" t="s">
        <v>33</v>
      </c>
      <c r="S6" s="190" t="s">
        <v>79</v>
      </c>
    </row>
    <row r="7" spans="1:19" ht="18.75" thickBot="1">
      <c r="A7" s="2">
        <v>7</v>
      </c>
      <c r="B7" s="2" t="s">
        <v>142</v>
      </c>
      <c r="C7" s="11" t="s">
        <v>142</v>
      </c>
      <c r="D7" t="str">
        <f ca="1" t="shared" si="1"/>
        <v/>
      </c>
      <c r="E7">
        <v>1</v>
      </c>
      <c r="G7" s="3" t="str">
        <f t="shared" si="0"/>
        <v>-</v>
      </c>
      <c r="H7" s="12"/>
      <c r="N7" s="2" t="s">
        <v>26</v>
      </c>
      <c r="S7" s="190" t="s">
        <v>80</v>
      </c>
    </row>
    <row r="8" spans="1:19" ht="18.75" thickBot="1">
      <c r="A8" s="2">
        <v>8</v>
      </c>
      <c r="B8" s="2" t="s">
        <v>142</v>
      </c>
      <c r="C8" s="11" t="s">
        <v>142</v>
      </c>
      <c r="D8" t="str">
        <f ca="1" t="shared" si="1"/>
        <v/>
      </c>
      <c r="E8">
        <v>1</v>
      </c>
      <c r="G8" s="3" t="str">
        <f t="shared" si="0"/>
        <v>-</v>
      </c>
      <c r="N8" s="2" t="s">
        <v>27</v>
      </c>
      <c r="S8" s="190" t="s">
        <v>81</v>
      </c>
    </row>
    <row r="9" spans="1:19" ht="18.75" thickBot="1">
      <c r="A9" s="2">
        <v>9</v>
      </c>
      <c r="B9" s="2" t="s">
        <v>142</v>
      </c>
      <c r="C9" s="11" t="s">
        <v>142</v>
      </c>
      <c r="D9" t="str">
        <f ca="1" t="shared" si="1"/>
        <v/>
      </c>
      <c r="E9">
        <v>1</v>
      </c>
      <c r="G9" s="3" t="str">
        <f t="shared" si="0"/>
        <v>-</v>
      </c>
      <c r="N9" s="2" t="s">
        <v>24</v>
      </c>
      <c r="S9" s="190" t="s">
        <v>82</v>
      </c>
    </row>
    <row r="10" spans="1:19" ht="18.75" thickBot="1">
      <c r="A10" s="2">
        <v>10</v>
      </c>
      <c r="B10" s="2" t="s">
        <v>142</v>
      </c>
      <c r="C10" s="11" t="s">
        <v>142</v>
      </c>
      <c r="D10" t="str">
        <f ca="1" t="shared" si="1"/>
        <v/>
      </c>
      <c r="E10">
        <v>1</v>
      </c>
      <c r="G10" s="3" t="str">
        <f t="shared" si="0"/>
        <v>-</v>
      </c>
      <c r="N10" s="2" t="s">
        <v>20</v>
      </c>
      <c r="S10" s="190" t="s">
        <v>83</v>
      </c>
    </row>
    <row r="11" spans="1:19" ht="18.75" thickBot="1">
      <c r="A11" s="2">
        <v>11</v>
      </c>
      <c r="B11" s="2" t="s">
        <v>142</v>
      </c>
      <c r="C11" s="11" t="s">
        <v>142</v>
      </c>
      <c r="D11" t="str">
        <f ca="1" t="shared" si="1"/>
        <v/>
      </c>
      <c r="E11">
        <v>1</v>
      </c>
      <c r="G11" s="3" t="str">
        <f t="shared" si="0"/>
        <v>-</v>
      </c>
      <c r="N11" s="2" t="s">
        <v>25</v>
      </c>
      <c r="S11" s="190" t="s">
        <v>84</v>
      </c>
    </row>
    <row r="12" spans="1:19" ht="18.75" thickBot="1">
      <c r="A12" s="2">
        <v>12</v>
      </c>
      <c r="B12" s="2" t="s">
        <v>142</v>
      </c>
      <c r="C12" s="11" t="s">
        <v>142</v>
      </c>
      <c r="D12" t="str">
        <f ca="1" t="shared" si="1"/>
        <v/>
      </c>
      <c r="E12">
        <v>1</v>
      </c>
      <c r="G12" s="3" t="str">
        <f t="shared" si="0"/>
        <v>-</v>
      </c>
      <c r="N12" s="2" t="s">
        <v>19</v>
      </c>
      <c r="S12" s="190" t="s">
        <v>58</v>
      </c>
    </row>
    <row r="13" spans="1:19" ht="18.75" thickBot="1">
      <c r="A13" s="2">
        <v>13</v>
      </c>
      <c r="B13" s="2" t="s">
        <v>142</v>
      </c>
      <c r="C13" s="11" t="s">
        <v>142</v>
      </c>
      <c r="D13" t="str">
        <f ca="1">IF(C13="-","",RAND())</f>
        <v/>
      </c>
      <c r="E13">
        <v>1</v>
      </c>
      <c r="G13" s="3" t="str">
        <f t="shared" si="0"/>
        <v>-</v>
      </c>
      <c r="N13" s="2" t="s">
        <v>21</v>
      </c>
      <c r="S13" s="190" t="s">
        <v>85</v>
      </c>
    </row>
    <row r="14" spans="1:19" ht="18.75" thickBot="1">
      <c r="A14" s="2">
        <v>14</v>
      </c>
      <c r="B14" s="2" t="s">
        <v>142</v>
      </c>
      <c r="C14" s="11" t="s">
        <v>142</v>
      </c>
      <c r="D14" t="str">
        <f ca="1" t="shared" si="1"/>
        <v/>
      </c>
      <c r="E14">
        <v>1</v>
      </c>
      <c r="G14" s="3" t="str">
        <f t="shared" si="0"/>
        <v>-</v>
      </c>
      <c r="N14" s="2" t="s">
        <v>30</v>
      </c>
      <c r="S14" s="190" t="s">
        <v>50</v>
      </c>
    </row>
    <row r="15" spans="1:19" ht="18.75" thickBot="1">
      <c r="A15" s="2">
        <v>15</v>
      </c>
      <c r="B15" s="2" t="s">
        <v>142</v>
      </c>
      <c r="C15" s="11" t="s">
        <v>142</v>
      </c>
      <c r="D15" t="str">
        <f ca="1" t="shared" si="1"/>
        <v/>
      </c>
      <c r="E15">
        <v>1</v>
      </c>
      <c r="G15" s="3" t="str">
        <f t="shared" si="0"/>
        <v>-</v>
      </c>
      <c r="N15" s="2" t="s">
        <v>32</v>
      </c>
      <c r="S15" s="190" t="s">
        <v>86</v>
      </c>
    </row>
    <row r="16" spans="1:19" ht="18.75" thickBot="1">
      <c r="A16" s="2">
        <v>16</v>
      </c>
      <c r="B16" s="2" t="s">
        <v>142</v>
      </c>
      <c r="C16" s="11" t="s">
        <v>142</v>
      </c>
      <c r="D16" t="str">
        <f ca="1" t="shared" si="1"/>
        <v/>
      </c>
      <c r="E16">
        <v>1</v>
      </c>
      <c r="G16" s="3" t="str">
        <f t="shared" si="0"/>
        <v>-</v>
      </c>
      <c r="N16" s="2" t="s">
        <v>34</v>
      </c>
      <c r="S16" s="190" t="s">
        <v>87</v>
      </c>
    </row>
    <row r="17" spans="1:19" ht="18.75" thickBot="1">
      <c r="A17" s="2">
        <v>17</v>
      </c>
      <c r="B17" s="2" t="s">
        <v>142</v>
      </c>
      <c r="C17" s="11" t="s">
        <v>142</v>
      </c>
      <c r="D17" t="str">
        <f ca="1" t="shared" si="1"/>
        <v/>
      </c>
      <c r="E17">
        <v>1</v>
      </c>
      <c r="G17" s="3" t="str">
        <f t="shared" si="0"/>
        <v>-</v>
      </c>
      <c r="N17" s="2" t="s">
        <v>41</v>
      </c>
      <c r="S17" s="190" t="s">
        <v>88</v>
      </c>
    </row>
    <row r="18" spans="1:19" ht="18.75" thickBot="1">
      <c r="A18" s="2">
        <v>18</v>
      </c>
      <c r="B18" s="2" t="s">
        <v>142</v>
      </c>
      <c r="C18" s="11" t="s">
        <v>142</v>
      </c>
      <c r="D18" t="str">
        <f ca="1" t="shared" si="1"/>
        <v/>
      </c>
      <c r="E18">
        <v>1</v>
      </c>
      <c r="G18" s="3" t="str">
        <f t="shared" si="0"/>
        <v>-</v>
      </c>
      <c r="N18" s="2" t="s">
        <v>40</v>
      </c>
      <c r="S18" s="190" t="s">
        <v>89</v>
      </c>
    </row>
    <row r="19" spans="1:19" ht="18.75" thickBot="1">
      <c r="A19" s="2">
        <v>19</v>
      </c>
      <c r="B19" s="2" t="s">
        <v>142</v>
      </c>
      <c r="C19" s="11" t="s">
        <v>142</v>
      </c>
      <c r="D19" t="str">
        <f ca="1" t="shared" si="1"/>
        <v/>
      </c>
      <c r="E19">
        <v>1</v>
      </c>
      <c r="G19" s="3" t="str">
        <f t="shared" si="0"/>
        <v>-</v>
      </c>
      <c r="N19" s="2" t="s">
        <v>42</v>
      </c>
      <c r="S19" s="190" t="s">
        <v>90</v>
      </c>
    </row>
    <row r="20" spans="1:19" ht="18.75" thickBot="1">
      <c r="A20" s="2">
        <v>20</v>
      </c>
      <c r="B20" s="2" t="s">
        <v>142</v>
      </c>
      <c r="C20" s="11" t="s">
        <v>142</v>
      </c>
      <c r="D20" t="str">
        <f ca="1" t="shared" si="1"/>
        <v/>
      </c>
      <c r="E20">
        <v>1</v>
      </c>
      <c r="G20" s="3" t="str">
        <f t="shared" si="0"/>
        <v>-</v>
      </c>
      <c r="N20" s="2" t="s">
        <v>43</v>
      </c>
      <c r="S20" s="190" t="s">
        <v>91</v>
      </c>
    </row>
    <row r="21" spans="1:19" ht="18.75" thickBot="1">
      <c r="A21" s="2">
        <v>21</v>
      </c>
      <c r="B21" s="2" t="s">
        <v>142</v>
      </c>
      <c r="C21" s="11" t="s">
        <v>142</v>
      </c>
      <c r="D21" t="str">
        <f ca="1" t="shared" si="1"/>
        <v/>
      </c>
      <c r="E21">
        <v>1</v>
      </c>
      <c r="G21" s="3" t="str">
        <f t="shared" si="0"/>
        <v>-</v>
      </c>
      <c r="N21" s="2" t="s">
        <v>44</v>
      </c>
      <c r="S21" s="190" t="s">
        <v>92</v>
      </c>
    </row>
    <row r="22" spans="1:19" ht="18.75" thickBot="1">
      <c r="A22" s="2">
        <v>22</v>
      </c>
      <c r="B22" s="2" t="s">
        <v>142</v>
      </c>
      <c r="C22" s="11" t="s">
        <v>142</v>
      </c>
      <c r="D22" t="str">
        <f ca="1" t="shared" si="1"/>
        <v/>
      </c>
      <c r="E22">
        <v>1</v>
      </c>
      <c r="G22" s="3" t="str">
        <f t="shared" si="0"/>
        <v>-</v>
      </c>
      <c r="N22" s="2" t="s">
        <v>45</v>
      </c>
      <c r="S22" s="190" t="s">
        <v>93</v>
      </c>
    </row>
    <row r="23" spans="1:19" ht="18.75" thickBot="1">
      <c r="A23" s="2">
        <v>23</v>
      </c>
      <c r="B23" s="2" t="s">
        <v>142</v>
      </c>
      <c r="C23" s="11" t="s">
        <v>142</v>
      </c>
      <c r="D23" t="str">
        <f ca="1" t="shared" si="1"/>
        <v/>
      </c>
      <c r="E23">
        <v>1</v>
      </c>
      <c r="G23" s="3" t="str">
        <f t="shared" si="0"/>
        <v>-</v>
      </c>
      <c r="N23" s="2" t="s">
        <v>37</v>
      </c>
      <c r="S23" s="190" t="s">
        <v>94</v>
      </c>
    </row>
    <row r="24" spans="1:19" ht="18.75" thickBot="1">
      <c r="A24" s="2">
        <v>24</v>
      </c>
      <c r="B24" s="2" t="s">
        <v>142</v>
      </c>
      <c r="C24" s="11" t="s">
        <v>142</v>
      </c>
      <c r="D24" t="str">
        <f ca="1" t="shared" si="1"/>
        <v/>
      </c>
      <c r="E24">
        <v>1</v>
      </c>
      <c r="G24" s="3" t="str">
        <f t="shared" si="0"/>
        <v>-</v>
      </c>
      <c r="N24" s="2" t="s">
        <v>36</v>
      </c>
      <c r="S24" s="190" t="s">
        <v>95</v>
      </c>
    </row>
    <row r="25" spans="1:19" ht="18.75" thickBot="1">
      <c r="A25" s="2">
        <v>25</v>
      </c>
      <c r="B25" s="2" t="s">
        <v>142</v>
      </c>
      <c r="C25" s="11" t="s">
        <v>142</v>
      </c>
      <c r="D25" t="str">
        <f ca="1" t="shared" si="1"/>
        <v/>
      </c>
      <c r="E25">
        <v>1</v>
      </c>
      <c r="G25" s="3" t="str">
        <f t="shared" si="0"/>
        <v>-</v>
      </c>
      <c r="N25" s="2" t="s">
        <v>39</v>
      </c>
      <c r="S25" s="190" t="s">
        <v>96</v>
      </c>
    </row>
    <row r="26" spans="1:19" ht="18.75" thickBot="1">
      <c r="A26" s="2">
        <v>26</v>
      </c>
      <c r="B26" s="2" t="s">
        <v>142</v>
      </c>
      <c r="C26" s="11" t="s">
        <v>142</v>
      </c>
      <c r="D26" t="str">
        <f ca="1" t="shared" si="1"/>
        <v/>
      </c>
      <c r="E26">
        <v>1</v>
      </c>
      <c r="G26" s="3" t="str">
        <f t="shared" si="0"/>
        <v>-</v>
      </c>
      <c r="N26" s="2" t="s">
        <v>50</v>
      </c>
      <c r="S26" s="190" t="s">
        <v>97</v>
      </c>
    </row>
    <row r="27" spans="1:19" ht="18.75" thickBot="1">
      <c r="A27" s="2">
        <v>27</v>
      </c>
      <c r="B27" s="2" t="s">
        <v>142</v>
      </c>
      <c r="C27" s="11" t="s">
        <v>142</v>
      </c>
      <c r="D27" t="str">
        <f ca="1" t="shared" si="1"/>
        <v/>
      </c>
      <c r="E27">
        <v>1</v>
      </c>
      <c r="G27" s="3" t="str">
        <f t="shared" si="0"/>
        <v>-</v>
      </c>
      <c r="N27" s="2" t="s">
        <v>38</v>
      </c>
      <c r="S27" s="190" t="s">
        <v>98</v>
      </c>
    </row>
    <row r="28" spans="1:19" ht="18.75" thickBot="1">
      <c r="A28" s="2">
        <v>28</v>
      </c>
      <c r="B28" s="2" t="s">
        <v>142</v>
      </c>
      <c r="C28" s="11" t="s">
        <v>142</v>
      </c>
      <c r="D28" t="str">
        <f ca="1" t="shared" si="1"/>
        <v/>
      </c>
      <c r="E28">
        <v>1</v>
      </c>
      <c r="G28" s="3" t="str">
        <f t="shared" si="0"/>
        <v>-</v>
      </c>
      <c r="N28" s="2" t="s">
        <v>46</v>
      </c>
      <c r="S28" s="190" t="s">
        <v>99</v>
      </c>
    </row>
    <row r="29" spans="1:19" ht="18.75" thickBot="1">
      <c r="A29" s="2">
        <v>29</v>
      </c>
      <c r="B29" s="2" t="s">
        <v>142</v>
      </c>
      <c r="C29" s="11" t="s">
        <v>142</v>
      </c>
      <c r="D29" t="str">
        <f ca="1" t="shared" si="1"/>
        <v/>
      </c>
      <c r="E29">
        <v>1</v>
      </c>
      <c r="G29" s="3" t="str">
        <f t="shared" si="0"/>
        <v>-</v>
      </c>
      <c r="N29" s="2" t="s">
        <v>47</v>
      </c>
      <c r="S29" s="190" t="s">
        <v>100</v>
      </c>
    </row>
    <row r="30" spans="1:19" ht="18.75" thickBot="1">
      <c r="A30" s="2">
        <v>30</v>
      </c>
      <c r="B30" s="2" t="s">
        <v>142</v>
      </c>
      <c r="C30" s="11" t="s">
        <v>142</v>
      </c>
      <c r="D30" t="str">
        <f ca="1" t="shared" si="1"/>
        <v/>
      </c>
      <c r="E30">
        <v>1</v>
      </c>
      <c r="G30" s="3" t="str">
        <f t="shared" si="0"/>
        <v>-</v>
      </c>
      <c r="N30" s="2" t="s">
        <v>48</v>
      </c>
      <c r="S30" s="190" t="s">
        <v>101</v>
      </c>
    </row>
    <row r="31" spans="1:19" ht="18.75" thickBot="1">
      <c r="A31" s="2">
        <v>31</v>
      </c>
      <c r="B31" s="2" t="s">
        <v>142</v>
      </c>
      <c r="C31" s="11" t="s">
        <v>142</v>
      </c>
      <c r="D31" t="str">
        <f ca="1" t="shared" si="1"/>
        <v/>
      </c>
      <c r="E31">
        <v>1</v>
      </c>
      <c r="G31" s="3" t="str">
        <f t="shared" si="0"/>
        <v>-</v>
      </c>
      <c r="N31" s="2" t="s">
        <v>49</v>
      </c>
      <c r="S31" s="190" t="s">
        <v>35</v>
      </c>
    </row>
    <row r="32" spans="1:19" ht="18.75" thickBot="1">
      <c r="A32" s="2">
        <v>32</v>
      </c>
      <c r="B32" s="2" t="s">
        <v>142</v>
      </c>
      <c r="C32" s="11" t="s">
        <v>142</v>
      </c>
      <c r="D32" t="str">
        <f ca="1" t="shared" si="1"/>
        <v/>
      </c>
      <c r="E32">
        <v>1</v>
      </c>
      <c r="G32" s="3" t="str">
        <f t="shared" si="0"/>
        <v>-</v>
      </c>
      <c r="N32" s="2" t="s">
        <v>35</v>
      </c>
      <c r="S32" s="190" t="s">
        <v>102</v>
      </c>
    </row>
    <row r="33" spans="1:19" ht="18.75" thickBot="1">
      <c r="A33" s="2">
        <v>33</v>
      </c>
      <c r="B33" s="2" t="s">
        <v>142</v>
      </c>
      <c r="C33" s="11" t="s">
        <v>142</v>
      </c>
      <c r="D33" t="str">
        <f aca="true" t="shared" si="2" ref="D33:D64">IF(C33="-","",RAND())</f>
        <v/>
      </c>
      <c r="E33">
        <v>1</v>
      </c>
      <c r="G33" s="3" t="str">
        <f aca="true" t="shared" si="3" ref="G33:G64">IF(C33="-","-",IF($D$1&lt;&gt;0,INDEX(C:C,RANK(D33,$D$1:$D$64)),E33))</f>
        <v>-</v>
      </c>
      <c r="S33" s="190" t="s">
        <v>106</v>
      </c>
    </row>
    <row r="34" spans="1:19" ht="18.75" thickBot="1">
      <c r="A34" s="2">
        <v>34</v>
      </c>
      <c r="B34" s="2" t="s">
        <v>142</v>
      </c>
      <c r="C34" s="11" t="s">
        <v>142</v>
      </c>
      <c r="D34" t="str">
        <f ca="1" t="shared" si="2"/>
        <v/>
      </c>
      <c r="E34">
        <v>1</v>
      </c>
      <c r="G34" s="3" t="str">
        <f t="shared" si="3"/>
        <v>-</v>
      </c>
      <c r="S34" s="190" t="s">
        <v>107</v>
      </c>
    </row>
    <row r="35" spans="1:19" ht="18.75" thickBot="1">
      <c r="A35" s="2">
        <v>35</v>
      </c>
      <c r="B35" s="2" t="s">
        <v>142</v>
      </c>
      <c r="C35" s="11" t="s">
        <v>142</v>
      </c>
      <c r="D35" t="str">
        <f ca="1" t="shared" si="2"/>
        <v/>
      </c>
      <c r="E35">
        <v>1</v>
      </c>
      <c r="G35" s="3" t="str">
        <f t="shared" si="3"/>
        <v>-</v>
      </c>
      <c r="S35" s="190" t="s">
        <v>108</v>
      </c>
    </row>
    <row r="36" spans="1:19" ht="18.75" thickBot="1">
      <c r="A36" s="2">
        <v>36</v>
      </c>
      <c r="B36" s="2" t="s">
        <v>142</v>
      </c>
      <c r="C36" s="11" t="s">
        <v>142</v>
      </c>
      <c r="D36" t="str">
        <f ca="1" t="shared" si="2"/>
        <v/>
      </c>
      <c r="E36">
        <v>1</v>
      </c>
      <c r="G36" s="3" t="str">
        <f t="shared" si="3"/>
        <v>-</v>
      </c>
      <c r="S36" s="190" t="s">
        <v>109</v>
      </c>
    </row>
    <row r="37" spans="1:19" ht="18.75" thickBot="1">
      <c r="A37" s="2">
        <v>37</v>
      </c>
      <c r="B37" s="2" t="s">
        <v>142</v>
      </c>
      <c r="C37" s="11" t="s">
        <v>142</v>
      </c>
      <c r="D37" t="str">
        <f ca="1" t="shared" si="2"/>
        <v/>
      </c>
      <c r="E37">
        <v>1</v>
      </c>
      <c r="G37" s="3" t="str">
        <f t="shared" si="3"/>
        <v>-</v>
      </c>
      <c r="S37" s="190" t="s">
        <v>110</v>
      </c>
    </row>
    <row r="38" spans="1:19" ht="18.75" thickBot="1">
      <c r="A38" s="2">
        <v>38</v>
      </c>
      <c r="B38" s="2" t="s">
        <v>142</v>
      </c>
      <c r="C38" s="11" t="s">
        <v>142</v>
      </c>
      <c r="D38" t="str">
        <f ca="1" t="shared" si="2"/>
        <v/>
      </c>
      <c r="E38">
        <v>1</v>
      </c>
      <c r="G38" s="3" t="str">
        <f t="shared" si="3"/>
        <v>-</v>
      </c>
      <c r="S38" s="190" t="s">
        <v>111</v>
      </c>
    </row>
    <row r="39" spans="1:19" ht="18.75" thickBot="1">
      <c r="A39" s="2">
        <v>39</v>
      </c>
      <c r="B39" s="2" t="s">
        <v>142</v>
      </c>
      <c r="C39" s="11" t="s">
        <v>142</v>
      </c>
      <c r="D39" t="str">
        <f ca="1" t="shared" si="2"/>
        <v/>
      </c>
      <c r="E39">
        <v>1</v>
      </c>
      <c r="G39" s="3" t="str">
        <f t="shared" si="3"/>
        <v>-</v>
      </c>
      <c r="S39" s="190" t="s">
        <v>112</v>
      </c>
    </row>
    <row r="40" spans="1:19" ht="18.75" thickBot="1">
      <c r="A40" s="2">
        <v>40</v>
      </c>
      <c r="B40" s="2" t="s">
        <v>142</v>
      </c>
      <c r="C40" s="11" t="s">
        <v>142</v>
      </c>
      <c r="D40" t="str">
        <f ca="1" t="shared" si="2"/>
        <v/>
      </c>
      <c r="E40">
        <v>1</v>
      </c>
      <c r="G40" s="3" t="str">
        <f t="shared" si="3"/>
        <v>-</v>
      </c>
      <c r="S40" s="190" t="s">
        <v>113</v>
      </c>
    </row>
    <row r="41" spans="1:19" ht="18.75" thickBot="1">
      <c r="A41" s="2">
        <v>41</v>
      </c>
      <c r="B41" s="2" t="s">
        <v>142</v>
      </c>
      <c r="C41" s="11" t="s">
        <v>142</v>
      </c>
      <c r="D41" t="str">
        <f ca="1" t="shared" si="2"/>
        <v/>
      </c>
      <c r="E41">
        <v>1</v>
      </c>
      <c r="G41" s="3" t="str">
        <f t="shared" si="3"/>
        <v>-</v>
      </c>
      <c r="S41" s="190" t="s">
        <v>114</v>
      </c>
    </row>
    <row r="42" spans="1:19" ht="18.75" thickBot="1">
      <c r="A42" s="2">
        <v>42</v>
      </c>
      <c r="B42" s="2" t="s">
        <v>142</v>
      </c>
      <c r="C42" s="11" t="s">
        <v>142</v>
      </c>
      <c r="D42" t="str">
        <f ca="1" t="shared" si="2"/>
        <v/>
      </c>
      <c r="E42">
        <v>1</v>
      </c>
      <c r="G42" s="3" t="str">
        <f t="shared" si="3"/>
        <v>-</v>
      </c>
      <c r="S42" s="190" t="s">
        <v>115</v>
      </c>
    </row>
    <row r="43" spans="1:19" ht="18.75" thickBot="1">
      <c r="A43" s="2">
        <v>43</v>
      </c>
      <c r="B43" s="2" t="s">
        <v>142</v>
      </c>
      <c r="C43" s="11" t="s">
        <v>142</v>
      </c>
      <c r="D43" t="str">
        <f ca="1" t="shared" si="2"/>
        <v/>
      </c>
      <c r="E43">
        <v>1</v>
      </c>
      <c r="G43" s="3" t="str">
        <f t="shared" si="3"/>
        <v>-</v>
      </c>
      <c r="S43" s="190" t="s">
        <v>116</v>
      </c>
    </row>
    <row r="44" spans="1:19" ht="18.75" thickBot="1">
      <c r="A44" s="2">
        <v>44</v>
      </c>
      <c r="B44" s="2" t="s">
        <v>142</v>
      </c>
      <c r="C44" s="11" t="s">
        <v>142</v>
      </c>
      <c r="D44" t="str">
        <f ca="1" t="shared" si="2"/>
        <v/>
      </c>
      <c r="E44">
        <v>1</v>
      </c>
      <c r="G44" s="3" t="str">
        <f t="shared" si="3"/>
        <v>-</v>
      </c>
      <c r="S44" s="190" t="s">
        <v>117</v>
      </c>
    </row>
    <row r="45" spans="1:19" ht="18.75" thickBot="1">
      <c r="A45" s="2">
        <v>45</v>
      </c>
      <c r="B45" s="2" t="s">
        <v>142</v>
      </c>
      <c r="C45" s="11" t="s">
        <v>142</v>
      </c>
      <c r="D45" t="str">
        <f ca="1" t="shared" si="2"/>
        <v/>
      </c>
      <c r="E45">
        <v>1</v>
      </c>
      <c r="G45" s="3" t="str">
        <f t="shared" si="3"/>
        <v>-</v>
      </c>
      <c r="S45" s="190" t="s">
        <v>118</v>
      </c>
    </row>
    <row r="46" spans="1:19" ht="18.75" thickBot="1">
      <c r="A46" s="2">
        <v>46</v>
      </c>
      <c r="B46" s="2" t="s">
        <v>142</v>
      </c>
      <c r="C46" s="11" t="s">
        <v>142</v>
      </c>
      <c r="D46" t="str">
        <f ca="1" t="shared" si="2"/>
        <v/>
      </c>
      <c r="E46">
        <v>1</v>
      </c>
      <c r="G46" s="3" t="str">
        <f t="shared" si="3"/>
        <v>-</v>
      </c>
      <c r="S46" s="190" t="s">
        <v>119</v>
      </c>
    </row>
    <row r="47" spans="1:19" ht="18.75" thickBot="1">
      <c r="A47" s="2">
        <v>47</v>
      </c>
      <c r="B47" s="2" t="s">
        <v>142</v>
      </c>
      <c r="C47" s="11" t="s">
        <v>142</v>
      </c>
      <c r="D47" t="str">
        <f ca="1" t="shared" si="2"/>
        <v/>
      </c>
      <c r="E47">
        <v>1</v>
      </c>
      <c r="G47" s="3" t="str">
        <f t="shared" si="3"/>
        <v>-</v>
      </c>
      <c r="S47" s="190" t="s">
        <v>120</v>
      </c>
    </row>
    <row r="48" spans="1:19" ht="18.75" thickBot="1">
      <c r="A48" s="2">
        <v>48</v>
      </c>
      <c r="B48" s="2" t="s">
        <v>142</v>
      </c>
      <c r="C48" s="11" t="s">
        <v>142</v>
      </c>
      <c r="D48" t="str">
        <f ca="1" t="shared" si="2"/>
        <v/>
      </c>
      <c r="E48">
        <v>1</v>
      </c>
      <c r="G48" s="3" t="str">
        <f t="shared" si="3"/>
        <v>-</v>
      </c>
      <c r="S48" s="190" t="s">
        <v>121</v>
      </c>
    </row>
    <row r="49" spans="1:19" ht="18.75" thickBot="1">
      <c r="A49" s="2">
        <v>49</v>
      </c>
      <c r="B49" s="2" t="s">
        <v>142</v>
      </c>
      <c r="C49" s="11" t="s">
        <v>142</v>
      </c>
      <c r="D49" t="str">
        <f ca="1">IF(C49="-","",RAND())</f>
        <v/>
      </c>
      <c r="E49">
        <v>1</v>
      </c>
      <c r="G49" s="3" t="str">
        <f>IF(C49="-","-",IF($D$1&lt;&gt;0,INDEX(C:C,RANK(D49,$D$1:$D$64)),E49))</f>
        <v>-</v>
      </c>
      <c r="S49" s="190" t="s">
        <v>122</v>
      </c>
    </row>
    <row r="50" spans="1:19" ht="18.75" thickBot="1">
      <c r="A50" s="2">
        <v>50</v>
      </c>
      <c r="B50" s="2" t="s">
        <v>142</v>
      </c>
      <c r="C50" s="11" t="s">
        <v>142</v>
      </c>
      <c r="D50" t="str">
        <f ca="1" t="shared" si="2"/>
        <v/>
      </c>
      <c r="E50">
        <v>1</v>
      </c>
      <c r="G50" s="3" t="str">
        <f t="shared" si="3"/>
        <v>-</v>
      </c>
      <c r="S50" s="190" t="s">
        <v>123</v>
      </c>
    </row>
    <row r="51" spans="1:19" ht="18.75" thickBot="1">
      <c r="A51" s="2">
        <v>51</v>
      </c>
      <c r="B51" s="2" t="s">
        <v>142</v>
      </c>
      <c r="C51" s="11" t="s">
        <v>142</v>
      </c>
      <c r="D51" t="str">
        <f ca="1" t="shared" si="2"/>
        <v/>
      </c>
      <c r="E51">
        <v>1</v>
      </c>
      <c r="G51" s="3" t="str">
        <f t="shared" si="3"/>
        <v>-</v>
      </c>
      <c r="S51" s="190" t="s">
        <v>124</v>
      </c>
    </row>
    <row r="52" spans="1:19" ht="18.75" thickBot="1">
      <c r="A52" s="2">
        <v>52</v>
      </c>
      <c r="B52" s="2" t="s">
        <v>142</v>
      </c>
      <c r="C52" s="11" t="s">
        <v>142</v>
      </c>
      <c r="D52" t="str">
        <f ca="1" t="shared" si="2"/>
        <v/>
      </c>
      <c r="E52">
        <v>1</v>
      </c>
      <c r="G52" s="3" t="str">
        <f t="shared" si="3"/>
        <v>-</v>
      </c>
      <c r="S52" s="190" t="s">
        <v>125</v>
      </c>
    </row>
    <row r="53" spans="1:19" ht="18.75" thickBot="1">
      <c r="A53" s="2">
        <v>53</v>
      </c>
      <c r="B53" s="2" t="s">
        <v>142</v>
      </c>
      <c r="C53" s="11" t="s">
        <v>142</v>
      </c>
      <c r="D53" t="str">
        <f ca="1" t="shared" si="2"/>
        <v/>
      </c>
      <c r="E53">
        <v>1</v>
      </c>
      <c r="G53" s="3" t="str">
        <f t="shared" si="3"/>
        <v>-</v>
      </c>
      <c r="S53" s="190" t="s">
        <v>126</v>
      </c>
    </row>
    <row r="54" spans="1:19" ht="18.75" thickBot="1">
      <c r="A54" s="2">
        <v>54</v>
      </c>
      <c r="B54" s="2" t="s">
        <v>142</v>
      </c>
      <c r="C54" s="11" t="s">
        <v>142</v>
      </c>
      <c r="D54" t="str">
        <f ca="1" t="shared" si="2"/>
        <v/>
      </c>
      <c r="E54">
        <v>1</v>
      </c>
      <c r="G54" s="3" t="str">
        <f t="shared" si="3"/>
        <v>-</v>
      </c>
      <c r="S54" s="190" t="s">
        <v>127</v>
      </c>
    </row>
    <row r="55" spans="1:19" ht="18.75" thickBot="1">
      <c r="A55" s="2">
        <v>55</v>
      </c>
      <c r="B55" s="2" t="s">
        <v>142</v>
      </c>
      <c r="C55" s="11" t="s">
        <v>142</v>
      </c>
      <c r="D55" t="str">
        <f ca="1" t="shared" si="2"/>
        <v/>
      </c>
      <c r="E55">
        <v>1</v>
      </c>
      <c r="G55" s="3" t="str">
        <f t="shared" si="3"/>
        <v>-</v>
      </c>
      <c r="S55" s="190" t="s">
        <v>128</v>
      </c>
    </row>
    <row r="56" spans="1:19" ht="18.75" thickBot="1">
      <c r="A56" s="2">
        <v>56</v>
      </c>
      <c r="B56" s="2" t="s">
        <v>142</v>
      </c>
      <c r="C56" s="11" t="s">
        <v>142</v>
      </c>
      <c r="D56" t="str">
        <f ca="1" t="shared" si="2"/>
        <v/>
      </c>
      <c r="E56">
        <v>1</v>
      </c>
      <c r="G56" s="3" t="str">
        <f t="shared" si="3"/>
        <v>-</v>
      </c>
      <c r="S56" s="190" t="s">
        <v>129</v>
      </c>
    </row>
    <row r="57" spans="1:19" ht="18.75" thickBot="1">
      <c r="A57" s="2">
        <v>57</v>
      </c>
      <c r="B57" s="2" t="s">
        <v>142</v>
      </c>
      <c r="C57" s="11" t="s">
        <v>142</v>
      </c>
      <c r="D57" t="str">
        <f ca="1">IF(C57="-","",RAND())</f>
        <v/>
      </c>
      <c r="E57">
        <v>1</v>
      </c>
      <c r="G57" s="3" t="str">
        <f>IF(C57="-","-",IF($D$1&lt;&gt;0,INDEX(C:C,RANK(D57,$D$1:$D$64)),E57))</f>
        <v>-</v>
      </c>
      <c r="S57" s="190" t="s">
        <v>130</v>
      </c>
    </row>
    <row r="58" spans="1:19" ht="18.75" thickBot="1">
      <c r="A58" s="2">
        <v>58</v>
      </c>
      <c r="B58" s="2" t="s">
        <v>142</v>
      </c>
      <c r="C58" s="11" t="s">
        <v>142</v>
      </c>
      <c r="D58" t="str">
        <f ca="1" t="shared" si="2"/>
        <v/>
      </c>
      <c r="E58">
        <v>1</v>
      </c>
      <c r="G58" s="3" t="str">
        <f t="shared" si="3"/>
        <v>-</v>
      </c>
      <c r="S58" s="190" t="s">
        <v>131</v>
      </c>
    </row>
    <row r="59" spans="1:19" ht="18.75" thickBot="1">
      <c r="A59" s="2">
        <v>59</v>
      </c>
      <c r="B59" s="2" t="s">
        <v>142</v>
      </c>
      <c r="C59" s="11" t="s">
        <v>142</v>
      </c>
      <c r="D59" t="str">
        <f ca="1" t="shared" si="2"/>
        <v/>
      </c>
      <c r="E59">
        <v>1</v>
      </c>
      <c r="G59" s="3" t="str">
        <f t="shared" si="3"/>
        <v>-</v>
      </c>
      <c r="S59" s="190" t="s">
        <v>132</v>
      </c>
    </row>
    <row r="60" spans="1:19" ht="18.75" thickBot="1">
      <c r="A60" s="2">
        <v>60</v>
      </c>
      <c r="B60" s="2" t="s">
        <v>142</v>
      </c>
      <c r="C60" s="11" t="s">
        <v>142</v>
      </c>
      <c r="D60" t="str">
        <f ca="1" t="shared" si="2"/>
        <v/>
      </c>
      <c r="E60">
        <v>1</v>
      </c>
      <c r="G60" s="3" t="str">
        <f t="shared" si="3"/>
        <v>-</v>
      </c>
      <c r="S60" s="190" t="s">
        <v>133</v>
      </c>
    </row>
    <row r="61" spans="1:19" ht="18.75" thickBot="1">
      <c r="A61" s="2">
        <v>61</v>
      </c>
      <c r="B61" s="2" t="s">
        <v>142</v>
      </c>
      <c r="C61" s="11" t="s">
        <v>142</v>
      </c>
      <c r="D61" t="str">
        <f ca="1" t="shared" si="2"/>
        <v/>
      </c>
      <c r="E61">
        <v>1</v>
      </c>
      <c r="G61" s="3" t="str">
        <f t="shared" si="3"/>
        <v>-</v>
      </c>
      <c r="S61" s="190" t="s">
        <v>134</v>
      </c>
    </row>
    <row r="62" spans="1:19" ht="18.75" thickBot="1">
      <c r="A62" s="2">
        <v>62</v>
      </c>
      <c r="B62" s="2" t="s">
        <v>142</v>
      </c>
      <c r="C62" s="11" t="s">
        <v>142</v>
      </c>
      <c r="D62" t="str">
        <f ca="1" t="shared" si="2"/>
        <v/>
      </c>
      <c r="E62">
        <v>1</v>
      </c>
      <c r="G62" s="3" t="str">
        <f t="shared" si="3"/>
        <v>-</v>
      </c>
      <c r="S62" s="190" t="s">
        <v>135</v>
      </c>
    </row>
    <row r="63" spans="1:19" ht="18.75" thickBot="1">
      <c r="A63" s="2">
        <v>63</v>
      </c>
      <c r="B63" s="2" t="s">
        <v>142</v>
      </c>
      <c r="C63" s="11" t="s">
        <v>142</v>
      </c>
      <c r="D63" t="str">
        <f ca="1" t="shared" si="2"/>
        <v/>
      </c>
      <c r="E63">
        <v>1</v>
      </c>
      <c r="G63" s="3" t="str">
        <f t="shared" si="3"/>
        <v>-</v>
      </c>
      <c r="S63" s="190" t="s">
        <v>136</v>
      </c>
    </row>
    <row r="64" spans="1:19" ht="18.75" thickBot="1">
      <c r="A64" s="2">
        <v>64</v>
      </c>
      <c r="B64" s="2" t="s">
        <v>142</v>
      </c>
      <c r="C64" s="11" t="s">
        <v>142</v>
      </c>
      <c r="D64" t="str">
        <f ca="1" t="shared" si="2"/>
        <v/>
      </c>
      <c r="E64">
        <v>1</v>
      </c>
      <c r="G64" s="3" t="str">
        <f t="shared" si="3"/>
        <v>-</v>
      </c>
      <c r="S64" s="190" t="s">
        <v>137</v>
      </c>
    </row>
    <row r="65" spans="1:19" ht="21">
      <c r="A65" s="200">
        <f>A64-C65</f>
        <v>0</v>
      </c>
      <c r="B65" s="191"/>
      <c r="C65" s="191">
        <f>COUNTIF(C1:C64,"-")</f>
        <v>64</v>
      </c>
      <c r="D65" s="134"/>
      <c r="E65" s="134"/>
      <c r="F65" s="134"/>
      <c r="G65" s="134"/>
      <c r="H65" s="134"/>
      <c r="S65" s="190" t="s">
        <v>138</v>
      </c>
    </row>
    <row r="66" spans="1:19" ht="15">
      <c r="A66" s="134"/>
      <c r="B66" s="134"/>
      <c r="C66" s="134"/>
      <c r="D66" s="134"/>
      <c r="E66" s="134"/>
      <c r="F66" s="134"/>
      <c r="G66" s="134"/>
      <c r="H66" s="134"/>
      <c r="S66" s="190" t="s">
        <v>139</v>
      </c>
    </row>
    <row r="67" spans="1:19" ht="15">
      <c r="A67" s="134"/>
      <c r="B67" s="134"/>
      <c r="C67" s="134"/>
      <c r="D67" s="134"/>
      <c r="E67" s="134"/>
      <c r="F67" s="134"/>
      <c r="G67" s="134"/>
      <c r="H67" s="134"/>
      <c r="S67" s="190" t="s">
        <v>140</v>
      </c>
    </row>
    <row r="68" spans="1:19" ht="15">
      <c r="A68" s="134"/>
      <c r="B68" s="134"/>
      <c r="C68" s="134"/>
      <c r="D68" s="134"/>
      <c r="E68" s="134"/>
      <c r="F68" s="134"/>
      <c r="G68" s="134"/>
      <c r="H68" s="134"/>
      <c r="S68" s="190" t="s">
        <v>141</v>
      </c>
    </row>
    <row r="69" spans="1:8" ht="15">
      <c r="A69" s="134"/>
      <c r="B69" s="134"/>
      <c r="C69" s="134"/>
      <c r="D69" s="134"/>
      <c r="E69" s="134"/>
      <c r="F69" s="134"/>
      <c r="G69" s="134"/>
      <c r="H69" s="13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5">
      <c r="A71" s="4"/>
      <c r="B71" s="4"/>
      <c r="C71" s="4"/>
      <c r="D71" s="4"/>
      <c r="E71" s="4"/>
      <c r="F71" s="4"/>
      <c r="G71" s="4"/>
      <c r="H71" s="4"/>
    </row>
  </sheetData>
  <printOptions/>
  <pageMargins left="0.7" right="0.7" top="0.787401575" bottom="0.787401575" header="0.3" footer="0.3"/>
  <pageSetup fitToHeight="0" fitToWidth="0" horizontalDpi="300" verticalDpi="300" orientation="portrait" paperSize="9" r:id="rId7"/>
  <drawing r:id="rId6"/>
  <legacyDrawing r:id="rId3"/>
  <controls>
    <control shapeId="8196" r:id="rId1" name="CommandButton2"/>
    <control shapeId="8195" r:id="rId2" name="CommandButton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outlinePr summaryBelow="0" summaryRight="0"/>
  </sheetPr>
  <dimension ref="A1:R51"/>
  <sheetViews>
    <sheetView zoomScaleSheetLayoutView="100" workbookViewId="0" topLeftCell="A1">
      <selection activeCell="G25" sqref="G25"/>
    </sheetView>
  </sheetViews>
  <sheetFormatPr defaultColWidth="11.421875" defaultRowHeight="15"/>
  <cols>
    <col min="1" max="3" width="11.421875" style="5" bestFit="1" customWidth="1"/>
    <col min="4" max="4" width="5.57421875" style="208" bestFit="1" customWidth="1"/>
    <col min="5" max="5" width="25.28125" style="173" customWidth="1"/>
    <col min="12" max="16384" width="11.421875" style="5" customWidth="1"/>
  </cols>
  <sheetData>
    <row r="1" spans="1:17" ht="21.75" thickBot="1">
      <c r="A1" s="10"/>
      <c r="B1" s="10"/>
      <c r="C1" s="10"/>
      <c r="D1" s="207"/>
      <c r="E1" s="168"/>
      <c r="F1" s="218"/>
      <c r="G1" s="218"/>
      <c r="H1" s="218"/>
      <c r="I1" s="218"/>
      <c r="J1" s="218"/>
      <c r="K1" s="218"/>
      <c r="L1" s="10"/>
      <c r="M1" s="10"/>
      <c r="N1" s="10"/>
      <c r="O1" s="10"/>
      <c r="P1" s="10"/>
      <c r="Q1" s="10"/>
    </row>
    <row r="2" spans="1:17" ht="32.25" thickBot="1">
      <c r="A2" s="10"/>
      <c r="B2" s="10"/>
      <c r="C2" s="6"/>
      <c r="D2" s="202" t="s">
        <v>68</v>
      </c>
      <c r="E2" s="169" t="str">
        <f>IF(ISBLANK('32er Feld'!X19),"",IF(AND('32er Feld'!Y19&gt;'32er Feld'!X19,'32er Feld'!Y20&gt;'32er Feld'!X20),'32er Feld'!Z19,'32er Feld'!W19))</f>
        <v/>
      </c>
      <c r="F2" s="218"/>
      <c r="G2" s="218"/>
      <c r="H2" s="218"/>
      <c r="I2" s="218"/>
      <c r="J2" s="218"/>
      <c r="K2" s="218"/>
      <c r="L2" s="10"/>
      <c r="M2" s="10"/>
      <c r="N2" s="10"/>
      <c r="O2" s="10"/>
      <c r="P2" s="10"/>
      <c r="Q2" s="10"/>
    </row>
    <row r="3" spans="1:18" ht="32.25" thickBot="1">
      <c r="A3" s="10"/>
      <c r="B3" s="10"/>
      <c r="C3" s="10"/>
      <c r="D3" s="202" t="s">
        <v>69</v>
      </c>
      <c r="E3" s="169" t="str">
        <f>IF('32er Feld'!W21='32er Feld'!W19,'32er Feld'!Z19,'32er Feld'!W19)</f>
        <v/>
      </c>
      <c r="F3" s="218"/>
      <c r="G3" s="218"/>
      <c r="H3" s="218"/>
      <c r="I3" s="218"/>
      <c r="J3" s="218"/>
      <c r="K3" s="218"/>
      <c r="L3" s="10"/>
      <c r="M3" s="10"/>
      <c r="N3" s="10"/>
      <c r="O3" s="10"/>
      <c r="P3" s="10"/>
      <c r="Q3" s="10"/>
      <c r="R3" s="10"/>
    </row>
    <row r="4" spans="1:17" ht="32.25" thickBot="1">
      <c r="A4" s="10"/>
      <c r="B4" s="10"/>
      <c r="C4" s="159"/>
      <c r="D4" s="203" t="s">
        <v>70</v>
      </c>
      <c r="E4" s="169" t="str">
        <f>IF('32er Feld'!X26&lt;'32er Feld'!X27,'32er Feld'!W26,'32er Feld'!W27)</f>
        <v/>
      </c>
      <c r="F4" s="218"/>
      <c r="G4" s="218"/>
      <c r="H4" s="218"/>
      <c r="I4" s="218"/>
      <c r="J4" s="218"/>
      <c r="K4" s="218"/>
      <c r="L4" s="10"/>
      <c r="M4" s="10"/>
      <c r="N4" s="10"/>
      <c r="O4" s="10"/>
      <c r="P4" s="10"/>
      <c r="Q4" s="10"/>
    </row>
    <row r="5" spans="1:17" ht="22.5">
      <c r="A5" s="10"/>
      <c r="B5" s="10"/>
      <c r="C5" s="10"/>
      <c r="D5" s="202" t="s">
        <v>51</v>
      </c>
      <c r="E5" s="170" t="str">
        <f>IF('32er Feld'!X34&gt;'32er Feld'!X35,'32er Feld'!W35,'32er Feld'!W34)</f>
        <v/>
      </c>
      <c r="F5" s="218"/>
      <c r="G5" s="218"/>
      <c r="H5" s="218"/>
      <c r="I5" s="218"/>
      <c r="J5" s="218"/>
      <c r="K5" s="218"/>
      <c r="L5" s="10"/>
      <c r="M5" s="10"/>
      <c r="N5" s="10"/>
      <c r="O5" s="10"/>
      <c r="P5" s="10"/>
      <c r="Q5" s="10"/>
    </row>
    <row r="6" spans="1:17" ht="22.5">
      <c r="A6" s="10"/>
      <c r="B6" s="10"/>
      <c r="C6" s="10"/>
      <c r="D6" s="204" t="s">
        <v>52</v>
      </c>
      <c r="E6" s="171" t="str">
        <f>IF('32er Feld'!X49&gt;'32er Feld'!X50,'32er Feld'!W50,'32er Feld'!W49)</f>
        <v/>
      </c>
      <c r="F6" s="218"/>
      <c r="G6" s="218"/>
      <c r="H6" s="218"/>
      <c r="I6" s="218"/>
      <c r="J6" s="218"/>
      <c r="K6" s="218"/>
      <c r="L6" s="10"/>
      <c r="M6" s="10"/>
      <c r="N6" s="10"/>
      <c r="O6" s="10"/>
      <c r="P6" s="10"/>
      <c r="Q6" s="10"/>
    </row>
    <row r="7" spans="1:17" ht="22.5">
      <c r="A7" s="10"/>
      <c r="B7" s="10"/>
      <c r="C7" s="10"/>
      <c r="D7" s="204"/>
      <c r="E7" s="171" t="str">
        <f>IF('32er Feld'!X41&gt;'32er Feld'!X42,'32er Feld'!W42,'32er Feld'!W41)</f>
        <v/>
      </c>
      <c r="F7" s="218"/>
      <c r="G7" s="218"/>
      <c r="H7" s="218"/>
      <c r="I7" s="218"/>
      <c r="J7" s="218"/>
      <c r="K7" s="218"/>
      <c r="L7" s="10"/>
      <c r="M7" s="10"/>
      <c r="N7" s="10"/>
      <c r="O7" s="10"/>
      <c r="P7" s="10"/>
      <c r="Q7" s="10"/>
    </row>
    <row r="8" spans="1:17" ht="22.5">
      <c r="A8" s="10"/>
      <c r="B8" s="10"/>
      <c r="C8" s="10"/>
      <c r="D8" s="204" t="s">
        <v>53</v>
      </c>
      <c r="E8" s="171" t="str">
        <f>IF('32er Feld'!T41&gt;'32er Feld'!T42,'32er Feld'!S42,'32er Feld'!S41)</f>
        <v/>
      </c>
      <c r="F8" s="218"/>
      <c r="G8" s="218"/>
      <c r="H8" s="218"/>
      <c r="I8" s="218"/>
      <c r="J8" s="218"/>
      <c r="K8" s="218"/>
      <c r="L8" s="10"/>
      <c r="M8" s="10"/>
      <c r="N8" s="10"/>
      <c r="O8" s="10"/>
      <c r="P8" s="10"/>
      <c r="Q8" s="10"/>
    </row>
    <row r="9" spans="1:17" ht="22.5">
      <c r="A9" s="10"/>
      <c r="B9" s="10"/>
      <c r="C9" s="10"/>
      <c r="D9" s="204"/>
      <c r="E9" s="171" t="str">
        <f>IF('32er Feld'!T49&gt;'32er Feld'!T50,'32er Feld'!S50,'32er Feld'!S49)</f>
        <v/>
      </c>
      <c r="F9" s="218"/>
      <c r="G9" s="218"/>
      <c r="H9" s="218"/>
      <c r="I9" s="218"/>
      <c r="J9" s="218"/>
      <c r="K9" s="218"/>
      <c r="L9" s="10"/>
      <c r="M9" s="10"/>
      <c r="N9" s="10"/>
      <c r="O9" s="10"/>
      <c r="P9" s="10"/>
      <c r="Q9" s="10"/>
    </row>
    <row r="10" spans="1:17" ht="22.5">
      <c r="A10" s="10"/>
      <c r="B10" s="10"/>
      <c r="C10" s="10"/>
      <c r="D10" s="204" t="s">
        <v>54</v>
      </c>
      <c r="E10" s="171" t="str">
        <f>IF('32er Feld'!P39&gt;'32er Feld'!P40,'32er Feld'!O40,'32er Feld'!O39)</f>
        <v/>
      </c>
      <c r="F10" s="218"/>
      <c r="G10" s="218"/>
      <c r="H10" s="218"/>
      <c r="I10" s="218"/>
      <c r="J10" s="218"/>
      <c r="K10" s="218"/>
      <c r="L10" s="10"/>
      <c r="M10" s="10"/>
      <c r="N10" s="10"/>
      <c r="O10" s="10"/>
      <c r="P10" s="10"/>
      <c r="Q10" s="10"/>
    </row>
    <row r="11" spans="1:17" ht="22.5">
      <c r="A11" s="10"/>
      <c r="B11" s="10"/>
      <c r="C11" s="10"/>
      <c r="D11" s="204"/>
      <c r="E11" s="171" t="str">
        <f>IF('32er Feld'!P43&gt;'32er Feld'!P44,'32er Feld'!O44,'32er Feld'!O43)</f>
        <v/>
      </c>
      <c r="F11" s="218"/>
      <c r="G11" s="218"/>
      <c r="H11" s="218"/>
      <c r="I11" s="218"/>
      <c r="J11" s="218"/>
      <c r="K11" s="218"/>
      <c r="L11" s="10"/>
      <c r="M11" s="10"/>
      <c r="N11" s="10"/>
      <c r="O11" s="10"/>
      <c r="P11" s="10"/>
      <c r="Q11" s="10"/>
    </row>
    <row r="12" spans="1:17" ht="22.5">
      <c r="A12" s="10"/>
      <c r="B12" s="10"/>
      <c r="C12" s="10"/>
      <c r="D12" s="204"/>
      <c r="E12" s="171" t="str">
        <f>IF('32er Feld'!P47&gt;'32er Feld'!P48,'32er Feld'!O48,'32er Feld'!O47)</f>
        <v/>
      </c>
      <c r="F12" s="218"/>
      <c r="G12" s="218"/>
      <c r="H12" s="218"/>
      <c r="I12" s="218"/>
      <c r="J12" s="218"/>
      <c r="K12" s="218"/>
      <c r="L12" s="10"/>
      <c r="M12" s="10"/>
      <c r="N12" s="10"/>
      <c r="O12" s="10"/>
      <c r="P12" s="10"/>
      <c r="Q12" s="10"/>
    </row>
    <row r="13" spans="1:17" ht="22.5">
      <c r="A13" s="10"/>
      <c r="B13" s="10"/>
      <c r="C13" s="10"/>
      <c r="D13" s="204"/>
      <c r="E13" s="171" t="str">
        <f>IF('32er Feld'!P51&gt;'32er Feld'!P52,'32er Feld'!O52,'32er Feld'!O51)</f>
        <v/>
      </c>
      <c r="F13" s="218"/>
      <c r="G13" s="218"/>
      <c r="H13" s="218"/>
      <c r="I13" s="218"/>
      <c r="J13" s="218"/>
      <c r="K13" s="218"/>
      <c r="L13" s="10"/>
      <c r="M13" s="10"/>
      <c r="N13" s="10"/>
      <c r="O13" s="10"/>
      <c r="P13" s="10"/>
      <c r="Q13" s="10"/>
    </row>
    <row r="14" spans="1:17" ht="22.5">
      <c r="A14" s="10"/>
      <c r="B14" s="10"/>
      <c r="C14" s="10"/>
      <c r="D14" s="204" t="s">
        <v>55</v>
      </c>
      <c r="E14" s="171" t="str">
        <f>IF('32er Feld'!L39&gt;'32er Feld'!L40,'32er Feld'!K40,'32er Feld'!K39)</f>
        <v/>
      </c>
      <c r="F14" s="218"/>
      <c r="G14" s="218"/>
      <c r="H14" s="218"/>
      <c r="I14" s="218"/>
      <c r="J14" s="218"/>
      <c r="K14" s="218"/>
      <c r="L14" s="10"/>
      <c r="M14" s="10"/>
      <c r="N14" s="10"/>
      <c r="O14" s="10"/>
      <c r="P14" s="10"/>
      <c r="Q14" s="10"/>
    </row>
    <row r="15" spans="1:17" ht="22.5">
      <c r="A15" s="10"/>
      <c r="B15" s="10"/>
      <c r="C15" s="10"/>
      <c r="D15" s="204"/>
      <c r="E15" s="171" t="str">
        <f>IF('32er Feld'!L43&gt;'32er Feld'!L44,'32er Feld'!K44,'32er Feld'!K43)</f>
        <v/>
      </c>
      <c r="F15" s="218"/>
      <c r="G15" s="218"/>
      <c r="H15" s="218"/>
      <c r="I15" s="218"/>
      <c r="J15" s="218"/>
      <c r="K15" s="218"/>
      <c r="L15" s="10"/>
      <c r="M15" s="10"/>
      <c r="N15" s="10"/>
      <c r="O15" s="10"/>
      <c r="P15" s="10"/>
      <c r="Q15" s="10"/>
    </row>
    <row r="16" spans="1:17" ht="22.5">
      <c r="A16" s="10"/>
      <c r="B16" s="10"/>
      <c r="C16" s="10"/>
      <c r="D16" s="204"/>
      <c r="E16" s="171" t="str">
        <f>IF('32er Feld'!L47&gt;'32er Feld'!L48,'32er Feld'!K48,'32er Feld'!K47)</f>
        <v/>
      </c>
      <c r="F16" s="218"/>
      <c r="G16" s="218"/>
      <c r="H16" s="218"/>
      <c r="I16" s="218"/>
      <c r="J16" s="218"/>
      <c r="K16" s="218"/>
      <c r="L16" s="10"/>
      <c r="M16" s="10"/>
      <c r="N16" s="10"/>
      <c r="O16" s="10"/>
      <c r="P16" s="10"/>
      <c r="Q16" s="10"/>
    </row>
    <row r="17" spans="1:17" ht="22.5">
      <c r="A17" s="10"/>
      <c r="B17" s="10"/>
      <c r="C17" s="10"/>
      <c r="D17" s="204"/>
      <c r="E17" s="171" t="str">
        <f>IF('32er Feld'!L51&gt;'32er Feld'!L52,'32er Feld'!K52,'32er Feld'!K51)</f>
        <v/>
      </c>
      <c r="F17" s="218"/>
      <c r="G17" s="218"/>
      <c r="H17" s="218"/>
      <c r="I17" s="218"/>
      <c r="J17" s="218"/>
      <c r="K17" s="218"/>
      <c r="L17" s="10"/>
      <c r="M17" s="10"/>
      <c r="N17" s="10"/>
      <c r="O17" s="10"/>
      <c r="P17" s="10"/>
      <c r="Q17" s="10"/>
    </row>
    <row r="18" spans="1:17" ht="22.5">
      <c r="A18" s="10"/>
      <c r="B18" s="10"/>
      <c r="C18" s="10"/>
      <c r="D18" s="204" t="s">
        <v>56</v>
      </c>
      <c r="E18" s="171" t="str">
        <f>IF('32er Feld'!H38&gt;'32er Feld'!H39,'32er Feld'!G39,'32er Feld'!G38)</f>
        <v/>
      </c>
      <c r="F18" s="218"/>
      <c r="G18" s="218"/>
      <c r="H18" s="218"/>
      <c r="I18" s="218"/>
      <c r="J18" s="218"/>
      <c r="K18" s="218"/>
      <c r="L18" s="10"/>
      <c r="M18" s="10"/>
      <c r="N18" s="10"/>
      <c r="O18" s="10"/>
      <c r="P18" s="10"/>
      <c r="Q18" s="10"/>
    </row>
    <row r="19" spans="1:17" ht="22.5">
      <c r="A19" s="10"/>
      <c r="B19" s="10"/>
      <c r="C19" s="10"/>
      <c r="D19" s="204"/>
      <c r="E19" s="171" t="str">
        <f>IF('32er Feld'!H40&gt;'32er Feld'!H41,'32er Feld'!G41,'32er Feld'!G40)</f>
        <v/>
      </c>
      <c r="F19" s="218"/>
      <c r="G19" s="218"/>
      <c r="H19" s="218"/>
      <c r="I19" s="218"/>
      <c r="J19" s="218"/>
      <c r="K19" s="218"/>
      <c r="L19" s="10"/>
      <c r="M19" s="10"/>
      <c r="N19" s="10"/>
      <c r="O19" s="10"/>
      <c r="P19" s="10"/>
      <c r="Q19" s="10"/>
    </row>
    <row r="20" spans="1:17" ht="22.5">
      <c r="A20" s="10"/>
      <c r="B20" s="10"/>
      <c r="C20" s="10"/>
      <c r="D20" s="204"/>
      <c r="E20" s="171" t="str">
        <f>IF('32er Feld'!H42&gt;'32er Feld'!H43,'32er Feld'!G43,'32er Feld'!G42)</f>
        <v/>
      </c>
      <c r="F20" s="218"/>
      <c r="G20" s="218"/>
      <c r="H20" s="218"/>
      <c r="I20" s="218"/>
      <c r="J20" s="218"/>
      <c r="K20" s="218"/>
      <c r="L20" s="10"/>
      <c r="M20" s="10"/>
      <c r="N20" s="10"/>
      <c r="O20" s="10"/>
      <c r="P20" s="10"/>
      <c r="Q20" s="10"/>
    </row>
    <row r="21" spans="1:17" ht="22.5">
      <c r="A21" s="10"/>
      <c r="B21" s="10"/>
      <c r="C21" s="10"/>
      <c r="D21" s="204"/>
      <c r="E21" s="171" t="str">
        <f>IF('32er Feld'!H44&gt;'32er Feld'!H45,'32er Feld'!G45,'32er Feld'!G44)</f>
        <v/>
      </c>
      <c r="F21" s="218"/>
      <c r="G21" s="218"/>
      <c r="H21" s="218"/>
      <c r="I21" s="218"/>
      <c r="J21" s="218"/>
      <c r="K21" s="218"/>
      <c r="L21" s="10"/>
      <c r="M21" s="10"/>
      <c r="N21" s="10"/>
      <c r="O21" s="10"/>
      <c r="P21" s="10"/>
      <c r="Q21" s="10"/>
    </row>
    <row r="22" spans="1:17" ht="22.5">
      <c r="A22" s="10"/>
      <c r="B22" s="10"/>
      <c r="C22" s="10"/>
      <c r="D22" s="204"/>
      <c r="E22" s="171" t="str">
        <f>IF('32er Feld'!H46&gt;'32er Feld'!H47,'32er Feld'!G47,'32er Feld'!G46)</f>
        <v/>
      </c>
      <c r="F22" s="218"/>
      <c r="G22" s="218"/>
      <c r="H22" s="218"/>
      <c r="I22" s="218"/>
      <c r="J22" s="218"/>
      <c r="K22" s="218"/>
      <c r="L22" s="10"/>
      <c r="M22" s="10"/>
      <c r="N22" s="10"/>
      <c r="O22" s="10"/>
      <c r="P22" s="10"/>
      <c r="Q22" s="10"/>
    </row>
    <row r="23" spans="1:17" ht="22.5">
      <c r="A23" s="10"/>
      <c r="B23" s="10"/>
      <c r="C23" s="10"/>
      <c r="D23" s="204"/>
      <c r="E23" s="171" t="str">
        <f>IF('32er Feld'!H48&gt;'32er Feld'!H49,'32er Feld'!G49,'32er Feld'!G48)</f>
        <v/>
      </c>
      <c r="F23" s="218"/>
      <c r="G23" s="218"/>
      <c r="H23" s="218"/>
      <c r="I23" s="218"/>
      <c r="J23" s="218"/>
      <c r="K23" s="218"/>
      <c r="L23" s="10"/>
      <c r="M23" s="10"/>
      <c r="N23" s="10"/>
      <c r="O23" s="10"/>
      <c r="P23" s="10"/>
      <c r="Q23" s="10"/>
    </row>
    <row r="24" spans="1:17" ht="22.5">
      <c r="A24" s="10"/>
      <c r="B24" s="10"/>
      <c r="C24" s="10"/>
      <c r="D24" s="204"/>
      <c r="E24" s="171" t="str">
        <f>IF('32er Feld'!H50&gt;'32er Feld'!H51,'32er Feld'!G51,'32er Feld'!G50)</f>
        <v/>
      </c>
      <c r="F24" s="218"/>
      <c r="G24" s="218"/>
      <c r="H24" s="218"/>
      <c r="I24" s="218"/>
      <c r="J24" s="218"/>
      <c r="K24" s="218"/>
      <c r="L24" s="10"/>
      <c r="M24" s="10"/>
      <c r="N24" s="10"/>
      <c r="O24" s="10"/>
      <c r="P24" s="10"/>
      <c r="Q24" s="10"/>
    </row>
    <row r="25" spans="1:17" ht="22.5">
      <c r="A25" s="10"/>
      <c r="B25" s="10"/>
      <c r="C25" s="10"/>
      <c r="D25" s="204"/>
      <c r="E25" s="171" t="str">
        <f>IF('32er Feld'!H52&gt;'32er Feld'!H53,'32er Feld'!G53,'32er Feld'!G52)</f>
        <v/>
      </c>
      <c r="F25" s="218"/>
      <c r="G25" s="218"/>
      <c r="H25" s="218"/>
      <c r="I25" s="218"/>
      <c r="J25" s="218"/>
      <c r="K25" s="218"/>
      <c r="L25" s="10"/>
      <c r="M25" s="10"/>
      <c r="N25" s="10"/>
      <c r="O25" s="10"/>
      <c r="P25" s="10"/>
      <c r="Q25" s="10"/>
    </row>
    <row r="26" spans="1:17" ht="22.5">
      <c r="A26" s="10"/>
      <c r="B26" s="10"/>
      <c r="C26" s="10"/>
      <c r="D26" s="204" t="s">
        <v>57</v>
      </c>
      <c r="E26" s="171" t="str">
        <f ca="1">IF('32er Feld'!C38='32er Feld'!G39,'32er Feld'!C39,'32er Feld'!C38)</f>
        <v>-</v>
      </c>
      <c r="F26" s="218"/>
      <c r="G26" s="218"/>
      <c r="H26" s="218"/>
      <c r="I26" s="218"/>
      <c r="J26" s="218"/>
      <c r="K26" s="218"/>
      <c r="L26" s="10"/>
      <c r="M26" s="10"/>
      <c r="N26" s="10"/>
      <c r="O26" s="10"/>
      <c r="P26" s="10"/>
      <c r="Q26" s="10"/>
    </row>
    <row r="27" spans="1:17" ht="22.5">
      <c r="A27" s="10"/>
      <c r="B27" s="10"/>
      <c r="C27" s="10"/>
      <c r="D27" s="204"/>
      <c r="E27" s="171" t="str">
        <f ca="1">IF('32er Feld'!C40='32er Feld'!G41,'32er Feld'!C41,'32er Feld'!C40)</f>
        <v>-</v>
      </c>
      <c r="F27" s="218"/>
      <c r="G27" s="218"/>
      <c r="H27" s="218"/>
      <c r="I27" s="218"/>
      <c r="J27" s="218"/>
      <c r="K27" s="218"/>
      <c r="L27" s="10"/>
      <c r="M27" s="10"/>
      <c r="N27" s="10"/>
      <c r="O27" s="10"/>
      <c r="P27" s="10"/>
      <c r="Q27" s="10"/>
    </row>
    <row r="28" spans="1:17" ht="22.5">
      <c r="A28" s="10"/>
      <c r="B28" s="10"/>
      <c r="C28" s="10"/>
      <c r="D28" s="204"/>
      <c r="E28" s="171" t="str">
        <f ca="1">IF('32er Feld'!C42='32er Feld'!G43,'32er Feld'!C43,'32er Feld'!C42)</f>
        <v>-</v>
      </c>
      <c r="F28" s="218"/>
      <c r="G28" s="218"/>
      <c r="H28" s="218"/>
      <c r="I28" s="218"/>
      <c r="J28" s="218"/>
      <c r="K28" s="218"/>
      <c r="L28" s="10"/>
      <c r="M28" s="10"/>
      <c r="N28" s="10"/>
      <c r="O28" s="10"/>
      <c r="P28" s="10"/>
      <c r="Q28" s="10"/>
    </row>
    <row r="29" spans="1:17" ht="22.5">
      <c r="A29" s="10"/>
      <c r="B29" s="10"/>
      <c r="C29" s="10"/>
      <c r="D29" s="204"/>
      <c r="E29" s="171" t="str">
        <f ca="1">IF('32er Feld'!C44='32er Feld'!G45,'32er Feld'!C45,'32er Feld'!C44)</f>
        <v>-</v>
      </c>
      <c r="F29" s="218"/>
      <c r="G29" s="218"/>
      <c r="H29" s="218"/>
      <c r="I29" s="218"/>
      <c r="J29" s="218"/>
      <c r="K29" s="218"/>
      <c r="L29" s="10"/>
      <c r="M29" s="10"/>
      <c r="N29" s="10"/>
      <c r="O29" s="10"/>
      <c r="P29" s="10"/>
      <c r="Q29" s="10"/>
    </row>
    <row r="30" spans="1:17" ht="22.5">
      <c r="A30" s="10"/>
      <c r="B30" s="10"/>
      <c r="C30" s="10"/>
      <c r="D30" s="204"/>
      <c r="E30" s="171" t="str">
        <f ca="1">IF('32er Feld'!C46='32er Feld'!G47,'32er Feld'!C47,'32er Feld'!C46)</f>
        <v>-</v>
      </c>
      <c r="F30" s="218"/>
      <c r="G30" s="218"/>
      <c r="H30" s="218"/>
      <c r="I30" s="218"/>
      <c r="J30" s="218"/>
      <c r="K30" s="218"/>
      <c r="L30" s="10"/>
      <c r="M30" s="10"/>
      <c r="N30" s="10"/>
      <c r="O30" s="10"/>
      <c r="P30" s="10"/>
      <c r="Q30" s="10"/>
    </row>
    <row r="31" spans="1:17" ht="22.5">
      <c r="A31" s="10"/>
      <c r="B31" s="10"/>
      <c r="C31" s="10"/>
      <c r="D31" s="204"/>
      <c r="E31" s="171" t="str">
        <f ca="1">IF('32er Feld'!C48='32er Feld'!G49,'32er Feld'!C49,'32er Feld'!C48)</f>
        <v>-</v>
      </c>
      <c r="F31" s="218"/>
      <c r="G31" s="218"/>
      <c r="H31" s="218"/>
      <c r="I31" s="218"/>
      <c r="J31" s="218"/>
      <c r="K31" s="218"/>
      <c r="L31" s="10"/>
      <c r="M31" s="10"/>
      <c r="N31" s="10"/>
      <c r="O31" s="10"/>
      <c r="P31" s="10"/>
      <c r="Q31" s="10"/>
    </row>
    <row r="32" spans="1:17" ht="22.5">
      <c r="A32" s="10"/>
      <c r="B32" s="10"/>
      <c r="C32" s="10"/>
      <c r="D32" s="204"/>
      <c r="E32" s="171" t="str">
        <f ca="1">IF('32er Feld'!C50='32er Feld'!G51,'32er Feld'!C51,'32er Feld'!C50)</f>
        <v>-</v>
      </c>
      <c r="F32" s="218"/>
      <c r="G32" s="218"/>
      <c r="H32" s="218"/>
      <c r="I32" s="218"/>
      <c r="J32" s="218"/>
      <c r="K32" s="218"/>
      <c r="L32" s="10"/>
      <c r="M32" s="10"/>
      <c r="N32" s="10"/>
      <c r="O32" s="10"/>
      <c r="P32" s="10"/>
      <c r="Q32" s="10"/>
    </row>
    <row r="33" spans="1:17" ht="23.25" thickBot="1">
      <c r="A33" s="10"/>
      <c r="B33" s="10"/>
      <c r="C33" s="10"/>
      <c r="D33" s="205"/>
      <c r="E33" s="172" t="str">
        <f ca="1">IF('32er Feld'!C52='32er Feld'!G53,'32er Feld'!C53,'32er Feld'!C52)</f>
        <v>-</v>
      </c>
      <c r="F33" s="218"/>
      <c r="G33" s="218"/>
      <c r="H33" s="218"/>
      <c r="I33" s="218"/>
      <c r="J33" s="218"/>
      <c r="K33" s="218"/>
      <c r="L33" s="10"/>
      <c r="M33" s="10"/>
      <c r="N33" s="10"/>
      <c r="O33" s="10"/>
      <c r="P33" s="10"/>
      <c r="Q33" s="10"/>
    </row>
    <row r="34" spans="1:17" ht="16.5">
      <c r="A34" s="10"/>
      <c r="B34" s="10"/>
      <c r="C34" s="218"/>
      <c r="D34" s="218"/>
      <c r="E34" s="218"/>
      <c r="F34" s="218"/>
      <c r="G34" s="218"/>
      <c r="H34" s="218"/>
      <c r="I34" s="218"/>
      <c r="J34" s="218"/>
      <c r="K34" s="218"/>
      <c r="L34" s="10"/>
      <c r="M34" s="10"/>
      <c r="N34" s="10"/>
      <c r="O34" s="10"/>
      <c r="P34" s="10"/>
      <c r="Q34" s="10"/>
    </row>
    <row r="35" spans="1:17" ht="16.5">
      <c r="A35" s="10"/>
      <c r="B35" s="10"/>
      <c r="C35" s="218"/>
      <c r="D35" s="218"/>
      <c r="E35" s="218"/>
      <c r="F35" s="218"/>
      <c r="G35" s="218"/>
      <c r="H35" s="218"/>
      <c r="I35" s="218"/>
      <c r="J35" s="218"/>
      <c r="K35" s="218"/>
      <c r="L35" s="10"/>
      <c r="M35" s="10"/>
      <c r="N35" s="10"/>
      <c r="O35" s="10"/>
      <c r="P35" s="10"/>
      <c r="Q35" s="10"/>
    </row>
    <row r="36" spans="1:17" ht="16.5">
      <c r="A36" s="10"/>
      <c r="B36" s="10"/>
      <c r="C36" s="218"/>
      <c r="D36" s="218"/>
      <c r="E36" s="218"/>
      <c r="F36" s="218"/>
      <c r="G36" s="218"/>
      <c r="H36" s="218"/>
      <c r="I36" s="218"/>
      <c r="J36" s="218"/>
      <c r="K36" s="218"/>
      <c r="L36" s="10"/>
      <c r="M36" s="10"/>
      <c r="N36" s="10"/>
      <c r="O36" s="10"/>
      <c r="P36" s="10"/>
      <c r="Q36" s="10"/>
    </row>
    <row r="37" spans="1:17" ht="16.5">
      <c r="A37" s="10"/>
      <c r="B37" s="10"/>
      <c r="C37" s="218"/>
      <c r="D37" s="218"/>
      <c r="E37" s="218"/>
      <c r="F37" s="218"/>
      <c r="G37" s="218"/>
      <c r="H37" s="218"/>
      <c r="I37" s="218"/>
      <c r="J37" s="218"/>
      <c r="K37" s="218"/>
      <c r="L37" s="10"/>
      <c r="M37" s="10"/>
      <c r="N37" s="10"/>
      <c r="O37" s="10"/>
      <c r="P37" s="10"/>
      <c r="Q37" s="10"/>
    </row>
    <row r="38" spans="1:17" ht="16.5">
      <c r="A38" s="10"/>
      <c r="B38" s="10"/>
      <c r="C38" s="218"/>
      <c r="D38" s="218"/>
      <c r="E38" s="218"/>
      <c r="F38" s="218"/>
      <c r="G38" s="218"/>
      <c r="H38" s="218"/>
      <c r="I38" s="218"/>
      <c r="J38" s="218"/>
      <c r="K38" s="218"/>
      <c r="L38" s="10"/>
      <c r="M38" s="10"/>
      <c r="N38" s="10"/>
      <c r="O38" s="10"/>
      <c r="P38" s="10"/>
      <c r="Q38" s="10"/>
    </row>
    <row r="39" spans="1:17" ht="16.5">
      <c r="A39" s="10"/>
      <c r="B39" s="10"/>
      <c r="C39" s="218"/>
      <c r="D39" s="218"/>
      <c r="E39" s="218"/>
      <c r="F39" s="218"/>
      <c r="G39" s="218"/>
      <c r="H39" s="218"/>
      <c r="I39" s="218"/>
      <c r="J39" s="218"/>
      <c r="K39" s="218"/>
      <c r="L39" s="10"/>
      <c r="M39" s="10"/>
      <c r="N39" s="10"/>
      <c r="O39" s="10"/>
      <c r="P39" s="10"/>
      <c r="Q39" s="10"/>
    </row>
    <row r="40" spans="1:17" ht="16.5">
      <c r="A40" s="10"/>
      <c r="B40" s="10"/>
      <c r="C40" s="218"/>
      <c r="D40" s="218"/>
      <c r="E40" s="218"/>
      <c r="F40" s="218"/>
      <c r="G40" s="218"/>
      <c r="H40" s="218"/>
      <c r="I40" s="218"/>
      <c r="J40" s="218"/>
      <c r="K40" s="218"/>
      <c r="L40" s="10"/>
      <c r="M40" s="10"/>
      <c r="N40" s="10"/>
      <c r="O40" s="10"/>
      <c r="P40" s="10"/>
      <c r="Q40" s="10"/>
    </row>
    <row r="41" spans="1:17" ht="16.5">
      <c r="A41" s="10"/>
      <c r="B41" s="10"/>
      <c r="C41" s="218"/>
      <c r="D41" s="218"/>
      <c r="E41" s="218"/>
      <c r="F41" s="218"/>
      <c r="G41" s="218"/>
      <c r="H41" s="218"/>
      <c r="I41" s="218"/>
      <c r="J41" s="218"/>
      <c r="K41" s="218"/>
      <c r="L41" s="10"/>
      <c r="M41" s="10"/>
      <c r="N41" s="10"/>
      <c r="O41" s="10"/>
      <c r="P41" s="10"/>
      <c r="Q41" s="10"/>
    </row>
    <row r="42" spans="1:17" ht="16.5">
      <c r="A42" s="10"/>
      <c r="B42" s="10"/>
      <c r="C42" s="218"/>
      <c r="D42" s="218"/>
      <c r="E42" s="218"/>
      <c r="F42" s="218"/>
      <c r="G42" s="218"/>
      <c r="H42" s="218"/>
      <c r="I42" s="218"/>
      <c r="J42" s="218"/>
      <c r="K42" s="218"/>
      <c r="L42" s="10"/>
      <c r="M42" s="10"/>
      <c r="N42" s="10"/>
      <c r="O42" s="10"/>
      <c r="P42" s="10"/>
      <c r="Q42" s="10"/>
    </row>
    <row r="43" spans="1:17" ht="16.5">
      <c r="A43" s="10"/>
      <c r="B43" s="10"/>
      <c r="C43" s="218"/>
      <c r="D43" s="218"/>
      <c r="E43" s="218"/>
      <c r="F43" s="218"/>
      <c r="G43" s="218"/>
      <c r="H43" s="218"/>
      <c r="I43" s="218"/>
      <c r="J43" s="218"/>
      <c r="K43" s="218"/>
      <c r="L43" s="10"/>
      <c r="M43" s="10"/>
      <c r="N43" s="10"/>
      <c r="O43" s="10"/>
      <c r="P43" s="10"/>
      <c r="Q43" s="10"/>
    </row>
    <row r="44" spans="1:17" ht="16.5">
      <c r="A44" s="10"/>
      <c r="B44" s="10"/>
      <c r="C44" s="218"/>
      <c r="D44" s="218"/>
      <c r="E44" s="218"/>
      <c r="F44" s="218"/>
      <c r="G44" s="218"/>
      <c r="H44" s="218"/>
      <c r="I44" s="218"/>
      <c r="J44" s="218"/>
      <c r="K44" s="218"/>
      <c r="L44" s="10"/>
      <c r="M44" s="10"/>
      <c r="N44" s="10"/>
      <c r="O44" s="10"/>
      <c r="P44" s="10"/>
      <c r="Q44" s="10"/>
    </row>
    <row r="45" spans="1:17" ht="16.5">
      <c r="A45" s="10"/>
      <c r="B45" s="10"/>
      <c r="C45" s="218"/>
      <c r="D45" s="218"/>
      <c r="E45" s="218"/>
      <c r="F45" s="218"/>
      <c r="G45" s="218"/>
      <c r="H45" s="218"/>
      <c r="I45" s="218"/>
      <c r="J45" s="218"/>
      <c r="K45" s="218"/>
      <c r="L45" s="10"/>
      <c r="M45" s="10"/>
      <c r="N45" s="10"/>
      <c r="O45" s="10"/>
      <c r="P45" s="10"/>
      <c r="Q45" s="10"/>
    </row>
    <row r="46" spans="1:17" ht="16.5">
      <c r="A46" s="10"/>
      <c r="B46" s="10"/>
      <c r="C46" s="218"/>
      <c r="D46" s="218"/>
      <c r="E46" s="218"/>
      <c r="F46" s="218"/>
      <c r="G46" s="218"/>
      <c r="H46" s="218"/>
      <c r="I46" s="218"/>
      <c r="J46" s="218"/>
      <c r="K46" s="218"/>
      <c r="L46" s="10"/>
      <c r="M46" s="10"/>
      <c r="N46" s="10"/>
      <c r="O46" s="10"/>
      <c r="P46" s="10"/>
      <c r="Q46" s="10"/>
    </row>
    <row r="47" spans="1:17" ht="16.5">
      <c r="A47" s="10"/>
      <c r="B47" s="10"/>
      <c r="C47" s="218"/>
      <c r="D47" s="218"/>
      <c r="E47" s="218"/>
      <c r="F47" s="218"/>
      <c r="G47" s="218"/>
      <c r="H47" s="218"/>
      <c r="I47" s="218"/>
      <c r="J47" s="218"/>
      <c r="K47" s="218"/>
      <c r="L47" s="10"/>
      <c r="M47" s="10"/>
      <c r="N47" s="10"/>
      <c r="O47" s="10"/>
      <c r="P47" s="10"/>
      <c r="Q47" s="10"/>
    </row>
    <row r="48" spans="1:17" ht="16.5">
      <c r="A48" s="10"/>
      <c r="B48" s="10"/>
      <c r="C48" s="218"/>
      <c r="D48" s="218"/>
      <c r="E48" s="218"/>
      <c r="F48" s="218"/>
      <c r="G48" s="218"/>
      <c r="H48" s="218"/>
      <c r="I48" s="218"/>
      <c r="J48" s="218"/>
      <c r="K48" s="218"/>
      <c r="L48" s="10"/>
      <c r="M48" s="10"/>
      <c r="N48" s="10"/>
      <c r="O48" s="10"/>
      <c r="P48" s="10"/>
      <c r="Q48" s="10"/>
    </row>
    <row r="49" spans="1:17" ht="16.5">
      <c r="A49" s="10"/>
      <c r="B49" s="10"/>
      <c r="C49" s="218"/>
      <c r="D49" s="218"/>
      <c r="E49" s="218"/>
      <c r="F49" s="218"/>
      <c r="G49" s="218"/>
      <c r="H49" s="218"/>
      <c r="I49" s="218"/>
      <c r="J49" s="218"/>
      <c r="K49" s="218"/>
      <c r="L49" s="10"/>
      <c r="M49" s="10"/>
      <c r="N49" s="10"/>
      <c r="O49" s="10"/>
      <c r="P49" s="10"/>
      <c r="Q49" s="10"/>
    </row>
    <row r="50" spans="1:17" ht="16.5">
      <c r="A50" s="10"/>
      <c r="B50" s="10"/>
      <c r="C50" s="218"/>
      <c r="D50" s="218"/>
      <c r="E50" s="218"/>
      <c r="F50" s="218"/>
      <c r="G50" s="218"/>
      <c r="H50" s="218"/>
      <c r="I50" s="218"/>
      <c r="J50" s="218"/>
      <c r="K50" s="218"/>
      <c r="L50" s="10"/>
      <c r="M50" s="10"/>
      <c r="N50" s="10"/>
      <c r="O50" s="10"/>
      <c r="P50" s="10"/>
      <c r="Q50" s="10"/>
    </row>
    <row r="51" spans="1:17" ht="16.5">
      <c r="A51" s="10"/>
      <c r="B51" s="10"/>
      <c r="C51" s="218"/>
      <c r="D51" s="218"/>
      <c r="E51" s="218"/>
      <c r="F51" s="218"/>
      <c r="G51" s="218"/>
      <c r="H51" s="218"/>
      <c r="I51" s="218"/>
      <c r="J51" s="218"/>
      <c r="K51" s="218"/>
      <c r="L51" s="10"/>
      <c r="M51" s="10"/>
      <c r="N51" s="10"/>
      <c r="O51" s="10"/>
      <c r="P51" s="10"/>
      <c r="Q51" s="10"/>
    </row>
  </sheetData>
  <printOptions/>
  <pageMargins left="0.7" right="0.7" top="0.787401575" bottom="0.787401575" header="0.3" footer="0.3"/>
  <pageSetup fitToHeight="0" fitToWidth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>
    <outlinePr summaryBelow="0" summaryRight="0"/>
  </sheetPr>
  <dimension ref="A1:P79"/>
  <sheetViews>
    <sheetView zoomScaleSheetLayoutView="100" workbookViewId="0" topLeftCell="A1">
      <selection activeCell="F1" sqref="F1"/>
    </sheetView>
  </sheetViews>
  <sheetFormatPr defaultColWidth="11.421875" defaultRowHeight="28.5" customHeight="1"/>
  <cols>
    <col min="1" max="4" width="11.421875" style="79" customWidth="1"/>
    <col min="5" max="5" width="5.140625" style="80" bestFit="1" customWidth="1"/>
    <col min="6" max="6" width="25.140625" style="80" customWidth="1"/>
    <col min="7" max="8" width="11.421875" style="166" customWidth="1"/>
    <col min="9" max="10" width="11.421875" style="167" customWidth="1"/>
    <col min="11" max="16384" width="11.421875" style="79" customWidth="1"/>
  </cols>
  <sheetData>
    <row r="1" spans="1:16" ht="28.5" customHeight="1" thickBot="1">
      <c r="A1" s="174"/>
      <c r="B1" s="174"/>
      <c r="C1" s="174"/>
      <c r="D1" s="174"/>
      <c r="E1" s="9" t="s">
        <v>68</v>
      </c>
      <c r="F1" s="169" t="str">
        <f>IF(ISBLANK('64er Feld'!AR20),"",IF(AND('64er Feld'!AT20='64er Feld'!AT20,'64er Feld'!AS21&gt;'64er Feld'!AR21),'64er Feld'!AT20,'64er Feld'!AO20))</f>
        <v/>
      </c>
      <c r="G1" s="175"/>
      <c r="H1" s="176"/>
      <c r="I1" s="308"/>
      <c r="J1" s="308"/>
      <c r="K1" s="174"/>
      <c r="L1" s="174"/>
      <c r="M1" s="174"/>
      <c r="N1" s="174"/>
      <c r="O1" s="174"/>
      <c r="P1" s="174"/>
    </row>
    <row r="2" spans="1:16" ht="28.5" customHeight="1" thickBot="1">
      <c r="A2" s="174"/>
      <c r="B2" s="174"/>
      <c r="C2" s="174"/>
      <c r="D2" s="174"/>
      <c r="E2" s="9" t="s">
        <v>69</v>
      </c>
      <c r="F2" s="169" t="str">
        <f>IF(ISBLANK('64er Feld'!AR20),"",IF(F1='64er Feld'!AT20,'64er Feld'!AO20,'64er Feld'!AT20))</f>
        <v/>
      </c>
      <c r="G2" s="176"/>
      <c r="H2" s="176"/>
      <c r="I2" s="177"/>
      <c r="J2" s="177"/>
      <c r="K2" s="174"/>
      <c r="L2" s="174"/>
      <c r="M2" s="174"/>
      <c r="N2" s="174"/>
      <c r="O2" s="174"/>
      <c r="P2" s="174"/>
    </row>
    <row r="3" spans="1:16" ht="28.5" customHeight="1" thickBot="1">
      <c r="A3" s="174"/>
      <c r="B3" s="174"/>
      <c r="C3" s="174"/>
      <c r="D3" s="174"/>
      <c r="E3" s="206" t="s">
        <v>70</v>
      </c>
      <c r="F3" s="169" t="str">
        <f>IF(ISBLANK('64er Feld'!AR27),"",IF('64er Feld'!AR27&gt;'64er Feld'!AR28,'64er Feld'!AP28,'64er Feld'!AP27))</f>
        <v/>
      </c>
      <c r="G3" s="178"/>
      <c r="H3" s="176"/>
      <c r="I3" s="176"/>
      <c r="J3" s="176"/>
      <c r="K3" s="174"/>
      <c r="L3" s="174"/>
      <c r="M3" s="174"/>
      <c r="N3" s="174"/>
      <c r="O3" s="174"/>
      <c r="P3" s="174"/>
    </row>
    <row r="4" spans="1:16" ht="28.5" customHeight="1">
      <c r="A4" s="174"/>
      <c r="B4" s="174"/>
      <c r="C4" s="174"/>
      <c r="D4" s="174"/>
      <c r="E4" s="9" t="s">
        <v>51</v>
      </c>
      <c r="F4" s="170" t="str">
        <f>IF(ISBLANK('64er Feld'!AR34),"",IF('64er Feld'!AR34&gt;'64er Feld'!AR35,'64er Feld'!AP35,'64er Feld'!AP34))</f>
        <v/>
      </c>
      <c r="G4" s="179"/>
      <c r="H4" s="176"/>
      <c r="I4" s="176"/>
      <c r="J4" s="176"/>
      <c r="K4" s="174"/>
      <c r="L4" s="174"/>
      <c r="M4" s="174"/>
      <c r="N4" s="174"/>
      <c r="O4" s="174"/>
      <c r="P4" s="174"/>
    </row>
    <row r="5" spans="1:16" ht="28.5" customHeight="1">
      <c r="A5" s="174"/>
      <c r="B5" s="174"/>
      <c r="C5" s="174"/>
      <c r="D5" s="174"/>
      <c r="E5" s="7" t="s">
        <v>52</v>
      </c>
      <c r="F5" s="171" t="str">
        <f>IF(ISBLANK('64er Feld'!AV50),"",IF('64er Feld'!AV50&gt;'64er Feld'!AV51,'64er Feld'!AU51,'64er Feld'!AU50))</f>
        <v/>
      </c>
      <c r="G5" s="179"/>
      <c r="H5" s="176"/>
      <c r="I5" s="176"/>
      <c r="J5" s="176"/>
      <c r="K5" s="174"/>
      <c r="L5" s="174"/>
      <c r="M5" s="174"/>
      <c r="N5" s="174"/>
      <c r="O5" s="174"/>
      <c r="P5" s="174"/>
    </row>
    <row r="6" spans="1:16" ht="28.5" customHeight="1">
      <c r="A6" s="174"/>
      <c r="B6" s="174"/>
      <c r="C6" s="174"/>
      <c r="D6" s="174"/>
      <c r="E6" s="7"/>
      <c r="F6" s="171" t="str">
        <f>IF(ISBLANK('64er Feld'!AV42),"",IF('64er Feld'!AV42&gt;'64er Feld'!AV43,'64er Feld'!AU43,'64er Feld'!AU42))</f>
        <v/>
      </c>
      <c r="G6" s="179"/>
      <c r="H6" s="176"/>
      <c r="I6" s="176"/>
      <c r="J6" s="176"/>
      <c r="K6" s="174"/>
      <c r="L6" s="174"/>
      <c r="M6" s="174"/>
      <c r="N6" s="174"/>
      <c r="O6" s="174"/>
      <c r="P6" s="174"/>
    </row>
    <row r="7" spans="1:16" ht="28.5" customHeight="1">
      <c r="A7" s="174"/>
      <c r="B7" s="174"/>
      <c r="C7" s="174"/>
      <c r="D7" s="174"/>
      <c r="E7" s="7" t="s">
        <v>53</v>
      </c>
      <c r="F7" s="171" t="str">
        <f>IF(ISBLANK('64er Feld'!AR42),"",IF('64er Feld'!AR42&gt;'64er Feld'!AR43,'64er Feld'!AP43,'64er Feld'!AP42))</f>
        <v/>
      </c>
      <c r="G7" s="179"/>
      <c r="H7" s="176"/>
      <c r="I7" s="176"/>
      <c r="J7" s="176"/>
      <c r="K7" s="174"/>
      <c r="L7" s="174"/>
      <c r="M7" s="174"/>
      <c r="N7" s="174"/>
      <c r="O7" s="174"/>
      <c r="P7" s="174"/>
    </row>
    <row r="8" spans="1:16" ht="28.5" customHeight="1">
      <c r="A8" s="174"/>
      <c r="B8" s="174"/>
      <c r="C8" s="174"/>
      <c r="D8" s="174"/>
      <c r="E8" s="7"/>
      <c r="F8" s="171" t="str">
        <f>IF(ISBLANK('64er Feld'!AR50),"",IF('64er Feld'!AR50&gt;'64er Feld'!AR51,'64er Feld'!AP51,'64er Feld'!AP50))</f>
        <v/>
      </c>
      <c r="G8" s="179"/>
      <c r="H8" s="176"/>
      <c r="I8" s="176"/>
      <c r="J8" s="176"/>
      <c r="K8" s="174"/>
      <c r="L8" s="174"/>
      <c r="M8" s="174"/>
      <c r="N8" s="174"/>
      <c r="O8" s="174"/>
      <c r="P8" s="174"/>
    </row>
    <row r="9" spans="1:16" ht="28.5" customHeight="1">
      <c r="A9" s="174"/>
      <c r="B9" s="174"/>
      <c r="C9" s="174"/>
      <c r="D9" s="174"/>
      <c r="E9" s="7" t="s">
        <v>54</v>
      </c>
      <c r="F9" s="171" t="str">
        <f>IF(ISBLANK('64er Feld'!AL40),"",IF('64er Feld'!AL40&gt;'64er Feld'!AL41,'64er Feld'!AJ41,'64er Feld'!AJ40))</f>
        <v/>
      </c>
      <c r="G9" s="179"/>
      <c r="H9" s="176"/>
      <c r="I9" s="176"/>
      <c r="J9" s="176"/>
      <c r="K9" s="174"/>
      <c r="L9" s="174"/>
      <c r="M9" s="174"/>
      <c r="N9" s="174"/>
      <c r="O9" s="174"/>
      <c r="P9" s="174"/>
    </row>
    <row r="10" spans="1:16" ht="28.5" customHeight="1">
      <c r="A10" s="174"/>
      <c r="B10" s="174"/>
      <c r="C10" s="174"/>
      <c r="D10" s="174"/>
      <c r="E10" s="7"/>
      <c r="F10" s="171" t="str">
        <f>IF(ISBLANK('64er Feld'!AL44),"",IF('64er Feld'!AL44&gt;'64er Feld'!AL45,'64er Feld'!AJ45,'64er Feld'!AJ44))</f>
        <v/>
      </c>
      <c r="G10" s="179"/>
      <c r="H10" s="176"/>
      <c r="I10" s="176"/>
      <c r="J10" s="176"/>
      <c r="K10" s="174"/>
      <c r="L10" s="174"/>
      <c r="M10" s="174"/>
      <c r="N10" s="174"/>
      <c r="O10" s="174"/>
      <c r="P10" s="174"/>
    </row>
    <row r="11" spans="1:16" ht="28.5" customHeight="1">
      <c r="A11" s="174"/>
      <c r="B11" s="174"/>
      <c r="C11" s="174"/>
      <c r="D11" s="174"/>
      <c r="E11" s="7"/>
      <c r="F11" s="171" t="str">
        <f>IF(ISBLANK('64er Feld'!AL48),"",IF('64er Feld'!AL48&gt;'64er Feld'!AL49,'64er Feld'!AJ49,'64er Feld'!AJ48))</f>
        <v/>
      </c>
      <c r="G11" s="179"/>
      <c r="H11" s="176"/>
      <c r="I11" s="176"/>
      <c r="J11" s="176"/>
      <c r="K11" s="174"/>
      <c r="L11" s="174"/>
      <c r="M11" s="174"/>
      <c r="N11" s="174"/>
      <c r="O11" s="174"/>
      <c r="P11" s="174"/>
    </row>
    <row r="12" spans="1:16" ht="28.5" customHeight="1">
      <c r="A12" s="174"/>
      <c r="B12" s="174"/>
      <c r="C12" s="174"/>
      <c r="D12" s="174"/>
      <c r="E12" s="7"/>
      <c r="F12" s="171" t="str">
        <f>IF(ISBLANK('64er Feld'!AL52),"",IF('64er Feld'!AL52&gt;'64er Feld'!AL53,'64er Feld'!AJ53,'64er Feld'!AJ52))</f>
        <v/>
      </c>
      <c r="G12" s="179"/>
      <c r="H12" s="176"/>
      <c r="I12" s="176"/>
      <c r="J12" s="176"/>
      <c r="K12" s="174"/>
      <c r="L12" s="174"/>
      <c r="M12" s="174"/>
      <c r="N12" s="174"/>
      <c r="O12" s="174"/>
      <c r="P12" s="174"/>
    </row>
    <row r="13" spans="1:16" ht="28.5" customHeight="1">
      <c r="A13" s="174"/>
      <c r="B13" s="174"/>
      <c r="C13" s="174"/>
      <c r="D13" s="174"/>
      <c r="E13" s="7" t="s">
        <v>55</v>
      </c>
      <c r="F13" s="171" t="str">
        <f>IF(ISBLANK('64er Feld'!AF40),"",IF('64er Feld'!AF40&gt;'64er Feld'!AF41,'64er Feld'!AE41,'64er Feld'!AE40))</f>
        <v/>
      </c>
      <c r="G13" s="179"/>
      <c r="H13" s="176"/>
      <c r="I13" s="176"/>
      <c r="J13" s="176"/>
      <c r="K13" s="174"/>
      <c r="L13" s="174"/>
      <c r="M13" s="174"/>
      <c r="N13" s="174"/>
      <c r="O13" s="174"/>
      <c r="P13" s="174"/>
    </row>
    <row r="14" spans="1:16" ht="28.5" customHeight="1">
      <c r="A14" s="174"/>
      <c r="B14" s="174"/>
      <c r="C14" s="174"/>
      <c r="D14" s="174"/>
      <c r="E14" s="7"/>
      <c r="F14" s="171" t="str">
        <f>IF(ISBLANK('64er Feld'!AF44),"",IF('64er Feld'!AF44&gt;'64er Feld'!AF45,'64er Feld'!AE45,'64er Feld'!AE44))</f>
        <v/>
      </c>
      <c r="G14" s="179"/>
      <c r="H14" s="176"/>
      <c r="I14" s="176"/>
      <c r="J14" s="176"/>
      <c r="K14" s="174"/>
      <c r="L14" s="174"/>
      <c r="M14" s="174"/>
      <c r="N14" s="174"/>
      <c r="O14" s="174"/>
      <c r="P14" s="174"/>
    </row>
    <row r="15" spans="1:16" ht="28.5" customHeight="1">
      <c r="A15" s="174"/>
      <c r="B15" s="174"/>
      <c r="C15" s="174"/>
      <c r="D15" s="174"/>
      <c r="E15" s="7"/>
      <c r="F15" s="171" t="str">
        <f>IF(ISBLANK('64er Feld'!AF48),"",IF('64er Feld'!AF48&gt;'64er Feld'!AF49,'64er Feld'!AE49,'64er Feld'!AE48))</f>
        <v/>
      </c>
      <c r="G15" s="179"/>
      <c r="H15" s="176"/>
      <c r="I15" s="176"/>
      <c r="J15" s="176"/>
      <c r="K15" s="174"/>
      <c r="L15" s="174"/>
      <c r="M15" s="174"/>
      <c r="N15" s="174"/>
      <c r="O15" s="174"/>
      <c r="P15" s="174"/>
    </row>
    <row r="16" spans="1:16" ht="28.5" customHeight="1">
      <c r="A16" s="174"/>
      <c r="B16" s="174"/>
      <c r="C16" s="174"/>
      <c r="D16" s="174"/>
      <c r="E16" s="7"/>
      <c r="F16" s="171" t="str">
        <f>IF(ISBLANK('64er Feld'!AF52),"",IF('64er Feld'!AF52&gt;'64er Feld'!AF53,'64er Feld'!AE53,'64er Feld'!AE52))</f>
        <v/>
      </c>
      <c r="G16" s="179"/>
      <c r="H16" s="176"/>
      <c r="I16" s="176"/>
      <c r="J16" s="176"/>
      <c r="K16" s="174"/>
      <c r="L16" s="174"/>
      <c r="M16" s="174"/>
      <c r="N16" s="174"/>
      <c r="O16" s="174"/>
      <c r="P16" s="174"/>
    </row>
    <row r="17" spans="1:16" ht="28.5" customHeight="1">
      <c r="A17" s="174"/>
      <c r="B17" s="174"/>
      <c r="C17" s="174"/>
      <c r="D17" s="174"/>
      <c r="E17" s="7" t="s">
        <v>56</v>
      </c>
      <c r="F17" s="171" t="str">
        <f>IF(ISBLANK('64er Feld'!AA39),"",IF('64er Feld'!AA39&gt;'64er Feld'!AA40,'64er Feld'!X40,'64er Feld'!X39))</f>
        <v/>
      </c>
      <c r="G17" s="179"/>
      <c r="H17" s="176"/>
      <c r="I17" s="176"/>
      <c r="J17" s="176"/>
      <c r="K17" s="174"/>
      <c r="L17" s="174"/>
      <c r="M17" s="174"/>
      <c r="N17" s="174"/>
      <c r="O17" s="174"/>
      <c r="P17" s="174"/>
    </row>
    <row r="18" spans="1:16" ht="28.5" customHeight="1">
      <c r="A18" s="174"/>
      <c r="B18" s="174"/>
      <c r="C18" s="174"/>
      <c r="D18" s="174"/>
      <c r="E18" s="7"/>
      <c r="F18" s="171" t="str">
        <f>IF(ISBLANK('64er Feld'!AA41),"",IF('64er Feld'!AA41&gt;'64er Feld'!AA42,'64er Feld'!X42,'64er Feld'!X41))</f>
        <v/>
      </c>
      <c r="G18" s="179"/>
      <c r="H18" s="176"/>
      <c r="I18" s="176"/>
      <c r="J18" s="176"/>
      <c r="K18" s="174"/>
      <c r="L18" s="174"/>
      <c r="M18" s="174"/>
      <c r="N18" s="174"/>
      <c r="O18" s="174"/>
      <c r="P18" s="174"/>
    </row>
    <row r="19" spans="1:16" ht="28.5" customHeight="1">
      <c r="A19" s="174"/>
      <c r="B19" s="174"/>
      <c r="C19" s="174"/>
      <c r="D19" s="174"/>
      <c r="E19" s="7"/>
      <c r="F19" s="171" t="str">
        <f>IF(ISBLANK('64er Feld'!AA43),"",IF('64er Feld'!AA43&gt;'64er Feld'!AA44,'64er Feld'!X44,'64er Feld'!X43))</f>
        <v/>
      </c>
      <c r="G19" s="179"/>
      <c r="H19" s="176"/>
      <c r="I19" s="176"/>
      <c r="J19" s="176"/>
      <c r="K19" s="174"/>
      <c r="L19" s="174"/>
      <c r="M19" s="174"/>
      <c r="N19" s="174"/>
      <c r="O19" s="174"/>
      <c r="P19" s="174"/>
    </row>
    <row r="20" spans="1:16" ht="28.5" customHeight="1">
      <c r="A20" s="174"/>
      <c r="B20" s="174"/>
      <c r="C20" s="174"/>
      <c r="D20" s="174"/>
      <c r="E20" s="7"/>
      <c r="F20" s="171" t="str">
        <f>IF(ISBLANK('64er Feld'!AA45),"",IF('64er Feld'!AA45&gt;'64er Feld'!AA46,'64er Feld'!X46,'64er Feld'!X45))</f>
        <v/>
      </c>
      <c r="G20" s="179"/>
      <c r="H20" s="176"/>
      <c r="I20" s="176"/>
      <c r="J20" s="176"/>
      <c r="K20" s="174"/>
      <c r="L20" s="174"/>
      <c r="M20" s="174"/>
      <c r="N20" s="174"/>
      <c r="O20" s="174"/>
      <c r="P20" s="174"/>
    </row>
    <row r="21" spans="1:16" ht="28.5" customHeight="1">
      <c r="A21" s="174"/>
      <c r="B21" s="174"/>
      <c r="C21" s="174"/>
      <c r="D21" s="174"/>
      <c r="E21" s="7"/>
      <c r="F21" s="171" t="str">
        <f>IF(ISBLANK('64er Feld'!AA47),"",IF('64er Feld'!AA47&gt;'64er Feld'!AA48,'64er Feld'!X48,'64er Feld'!X47))</f>
        <v/>
      </c>
      <c r="G21" s="179"/>
      <c r="H21" s="176"/>
      <c r="I21" s="176"/>
      <c r="J21" s="176"/>
      <c r="K21" s="174"/>
      <c r="L21" s="174"/>
      <c r="M21" s="174"/>
      <c r="N21" s="174"/>
      <c r="O21" s="174"/>
      <c r="P21" s="174"/>
    </row>
    <row r="22" spans="1:16" ht="28.5" customHeight="1">
      <c r="A22" s="174"/>
      <c r="B22" s="174"/>
      <c r="C22" s="174"/>
      <c r="D22" s="174"/>
      <c r="E22" s="7"/>
      <c r="F22" s="171" t="str">
        <f>IF(ISBLANK('64er Feld'!AA49),"",IF('64er Feld'!AA49&gt;'64er Feld'!AA50,'64er Feld'!X50,'64er Feld'!X49))</f>
        <v/>
      </c>
      <c r="G22" s="179"/>
      <c r="H22" s="176"/>
      <c r="I22" s="176"/>
      <c r="J22" s="176"/>
      <c r="K22" s="174"/>
      <c r="L22" s="174"/>
      <c r="M22" s="174"/>
      <c r="N22" s="174"/>
      <c r="O22" s="174"/>
      <c r="P22" s="174"/>
    </row>
    <row r="23" spans="1:16" ht="28.5" customHeight="1">
      <c r="A23" s="174"/>
      <c r="B23" s="174"/>
      <c r="C23" s="174"/>
      <c r="D23" s="174"/>
      <c r="E23" s="7"/>
      <c r="F23" s="171" t="str">
        <f>IF(ISBLANK('64er Feld'!AA51),"",IF('64er Feld'!AA51&gt;'64er Feld'!AA52,'64er Feld'!X52,'64er Feld'!X51))</f>
        <v/>
      </c>
      <c r="G23" s="179"/>
      <c r="H23" s="176"/>
      <c r="I23" s="176"/>
      <c r="J23" s="176"/>
      <c r="K23" s="174"/>
      <c r="L23" s="174"/>
      <c r="M23" s="174"/>
      <c r="N23" s="174"/>
      <c r="O23" s="174"/>
      <c r="P23" s="174"/>
    </row>
    <row r="24" spans="1:16" ht="28.5" customHeight="1">
      <c r="A24" s="174"/>
      <c r="B24" s="174"/>
      <c r="C24" s="174"/>
      <c r="D24" s="174"/>
      <c r="E24" s="7"/>
      <c r="F24" s="171" t="str">
        <f>IF(ISBLANK('64er Feld'!AA53),"",IF('64er Feld'!AA53&gt;'64er Feld'!AA54,'64er Feld'!X54,'64er Feld'!X53))</f>
        <v/>
      </c>
      <c r="G24" s="179"/>
      <c r="H24" s="176"/>
      <c r="I24" s="176"/>
      <c r="J24" s="176"/>
      <c r="K24" s="174"/>
      <c r="L24" s="174"/>
      <c r="M24" s="174"/>
      <c r="N24" s="174"/>
      <c r="O24" s="174"/>
      <c r="P24" s="174"/>
    </row>
    <row r="25" spans="1:16" ht="28.5" customHeight="1">
      <c r="A25" s="174"/>
      <c r="B25" s="174"/>
      <c r="C25" s="174"/>
      <c r="D25" s="174"/>
      <c r="E25" s="7" t="s">
        <v>57</v>
      </c>
      <c r="F25" s="171" t="str">
        <f>IF(ISBLANK('64er Feld'!U39),"",IF('64er Feld'!U39&gt;'64er Feld'!U40,'64er Feld'!T40,'64er Feld'!T39))</f>
        <v/>
      </c>
      <c r="G25" s="179"/>
      <c r="H25" s="176"/>
      <c r="I25" s="176"/>
      <c r="J25" s="176"/>
      <c r="K25" s="174"/>
      <c r="L25" s="174"/>
      <c r="M25" s="174"/>
      <c r="N25" s="174"/>
      <c r="O25" s="174"/>
      <c r="P25" s="174"/>
    </row>
    <row r="26" spans="1:16" ht="28.5" customHeight="1">
      <c r="A26" s="174"/>
      <c r="B26" s="174"/>
      <c r="C26" s="174"/>
      <c r="D26" s="174"/>
      <c r="E26" s="7"/>
      <c r="F26" s="171" t="str">
        <f>IF(ISBLANK('64er Feld'!U41),"",IF('64er Feld'!U41&gt;'64er Feld'!U42,'64er Feld'!T42,'64er Feld'!T41))</f>
        <v/>
      </c>
      <c r="G26" s="179"/>
      <c r="H26" s="176"/>
      <c r="I26" s="176"/>
      <c r="J26" s="176"/>
      <c r="K26" s="174"/>
      <c r="L26" s="174"/>
      <c r="M26" s="174"/>
      <c r="N26" s="174"/>
      <c r="O26" s="174"/>
      <c r="P26" s="174"/>
    </row>
    <row r="27" spans="1:16" ht="28.5" customHeight="1">
      <c r="A27" s="174"/>
      <c r="B27" s="174"/>
      <c r="C27" s="174"/>
      <c r="D27" s="174"/>
      <c r="E27" s="7"/>
      <c r="F27" s="171" t="str">
        <f>IF(ISBLANK('64er Feld'!U43),"",IF('64er Feld'!U43&gt;'64er Feld'!U44,'64er Feld'!T44,'64er Feld'!T43))</f>
        <v/>
      </c>
      <c r="G27" s="179"/>
      <c r="H27" s="176"/>
      <c r="I27" s="176"/>
      <c r="J27" s="176"/>
      <c r="K27" s="174"/>
      <c r="L27" s="174"/>
      <c r="M27" s="174"/>
      <c r="N27" s="174"/>
      <c r="O27" s="174"/>
      <c r="P27" s="174"/>
    </row>
    <row r="28" spans="1:16" ht="28.5" customHeight="1">
      <c r="A28" s="174"/>
      <c r="B28" s="174"/>
      <c r="C28" s="174"/>
      <c r="D28" s="174"/>
      <c r="E28" s="7"/>
      <c r="F28" s="171" t="str">
        <f>IF(ISBLANK('64er Feld'!U45),"",IF('64er Feld'!U45&gt;'64er Feld'!U46,'64er Feld'!T46,'64er Feld'!T45))</f>
        <v/>
      </c>
      <c r="G28" s="179"/>
      <c r="H28" s="176"/>
      <c r="I28" s="176"/>
      <c r="J28" s="176"/>
      <c r="K28" s="174"/>
      <c r="L28" s="174"/>
      <c r="M28" s="174"/>
      <c r="N28" s="174"/>
      <c r="O28" s="174"/>
      <c r="P28" s="174"/>
    </row>
    <row r="29" spans="1:16" ht="28.5" customHeight="1">
      <c r="A29" s="174"/>
      <c r="B29" s="174"/>
      <c r="C29" s="174"/>
      <c r="D29" s="174"/>
      <c r="E29" s="7"/>
      <c r="F29" s="171" t="str">
        <f>IF(ISBLANK('64er Feld'!U47),"",IF('64er Feld'!U47&gt;'64er Feld'!U48,'64er Feld'!T48,'64er Feld'!T47))</f>
        <v/>
      </c>
      <c r="G29" s="179"/>
      <c r="H29" s="176"/>
      <c r="I29" s="176"/>
      <c r="J29" s="176"/>
      <c r="K29" s="174"/>
      <c r="L29" s="174"/>
      <c r="M29" s="174"/>
      <c r="N29" s="174"/>
      <c r="O29" s="174"/>
      <c r="P29" s="174"/>
    </row>
    <row r="30" spans="1:16" ht="28.5" customHeight="1">
      <c r="A30" s="174"/>
      <c r="B30" s="174"/>
      <c r="C30" s="174"/>
      <c r="D30" s="174"/>
      <c r="E30" s="7"/>
      <c r="F30" s="171" t="str">
        <f>IF(ISBLANK('64er Feld'!U49),"",IF('64er Feld'!U49&gt;'64er Feld'!U50,'64er Feld'!T50,'64er Feld'!T49))</f>
        <v/>
      </c>
      <c r="G30" s="179"/>
      <c r="H30" s="176"/>
      <c r="I30" s="176"/>
      <c r="J30" s="176"/>
      <c r="K30" s="174"/>
      <c r="L30" s="174"/>
      <c r="M30" s="174"/>
      <c r="N30" s="174"/>
      <c r="O30" s="174"/>
      <c r="P30" s="174"/>
    </row>
    <row r="31" spans="1:16" ht="28.5" customHeight="1">
      <c r="A31" s="174"/>
      <c r="B31" s="174"/>
      <c r="C31" s="174"/>
      <c r="D31" s="174"/>
      <c r="E31" s="7"/>
      <c r="F31" s="171" t="str">
        <f>IF(ISBLANK('64er Feld'!U51),"",IF('64er Feld'!U51&gt;'64er Feld'!U52,'64er Feld'!T52,'64er Feld'!T51))</f>
        <v/>
      </c>
      <c r="G31" s="179"/>
      <c r="H31" s="176"/>
      <c r="I31" s="176"/>
      <c r="J31" s="176"/>
      <c r="K31" s="174"/>
      <c r="L31" s="174"/>
      <c r="M31" s="174"/>
      <c r="N31" s="174"/>
      <c r="O31" s="174"/>
      <c r="P31" s="174"/>
    </row>
    <row r="32" spans="1:16" ht="28.5" customHeight="1">
      <c r="A32" s="174"/>
      <c r="B32" s="174"/>
      <c r="C32" s="174"/>
      <c r="D32" s="174"/>
      <c r="E32" s="7"/>
      <c r="F32" s="171" t="str">
        <f>IF(ISBLANK('64er Feld'!U53),"",IF('64er Feld'!U53&gt;'64er Feld'!U54,'64er Feld'!T54,'64er Feld'!T53))</f>
        <v/>
      </c>
      <c r="G32" s="179"/>
      <c r="H32" s="176"/>
      <c r="I32" s="176"/>
      <c r="J32" s="176"/>
      <c r="K32" s="174"/>
      <c r="L32" s="174"/>
      <c r="M32" s="174"/>
      <c r="N32" s="174"/>
      <c r="O32" s="174"/>
      <c r="P32" s="174"/>
    </row>
    <row r="33" spans="1:16" ht="28.5" customHeight="1">
      <c r="A33" s="174"/>
      <c r="B33" s="174"/>
      <c r="C33" s="174"/>
      <c r="D33" s="174"/>
      <c r="E33" s="7" t="s">
        <v>71</v>
      </c>
      <c r="F33" s="171" t="str">
        <f ca="1">IF('64er Feld'!L39="-",'64er Feld'!N39,IF(ISBLANK('64er Feld'!O39),"",IF('64er Feld'!O39&gt;'64er Feld'!Q39,'64er Feld'!N39,'64er Feld'!L39)))</f>
        <v/>
      </c>
      <c r="G33" s="176"/>
      <c r="H33" s="176"/>
      <c r="I33" s="176"/>
      <c r="J33" s="176"/>
      <c r="K33" s="174"/>
      <c r="L33" s="174"/>
      <c r="M33" s="174"/>
      <c r="N33" s="174"/>
      <c r="O33" s="174"/>
      <c r="P33" s="174"/>
    </row>
    <row r="34" spans="1:16" ht="28.5" customHeight="1">
      <c r="A34" s="174"/>
      <c r="B34" s="174"/>
      <c r="C34" s="174"/>
      <c r="D34" s="174"/>
      <c r="E34" s="7"/>
      <c r="F34" s="171" t="str">
        <f ca="1">IF('64er Feld'!L40="-",'64er Feld'!N40,IF(ISBLANK('64er Feld'!O40),"",IF('64er Feld'!O40&gt;'64er Feld'!Q40,'64er Feld'!N40,'64er Feld'!L40)))</f>
        <v/>
      </c>
      <c r="G34" s="176"/>
      <c r="H34" s="176"/>
      <c r="I34" s="176"/>
      <c r="J34" s="176"/>
      <c r="K34" s="174"/>
      <c r="L34" s="174"/>
      <c r="M34" s="174"/>
      <c r="N34" s="174"/>
      <c r="O34" s="174"/>
      <c r="P34" s="174"/>
    </row>
    <row r="35" spans="1:16" ht="28.5" customHeight="1">
      <c r="A35" s="174"/>
      <c r="B35" s="174"/>
      <c r="C35" s="174"/>
      <c r="D35" s="174"/>
      <c r="E35" s="7"/>
      <c r="F35" s="171" t="str">
        <f ca="1">IF('64er Feld'!L41="-",'64er Feld'!N41,IF(ISBLANK('64er Feld'!O41),"",IF('64er Feld'!O41&gt;'64er Feld'!Q41,'64er Feld'!N41,'64er Feld'!L41)))</f>
        <v/>
      </c>
      <c r="G35" s="176"/>
      <c r="H35" s="176"/>
      <c r="I35" s="176"/>
      <c r="J35" s="176"/>
      <c r="K35" s="174"/>
      <c r="L35" s="174"/>
      <c r="M35" s="174"/>
      <c r="N35" s="174"/>
      <c r="O35" s="174"/>
      <c r="P35" s="174"/>
    </row>
    <row r="36" spans="1:16" ht="28.5" customHeight="1">
      <c r="A36" s="174"/>
      <c r="B36" s="174"/>
      <c r="C36" s="174"/>
      <c r="D36" s="174"/>
      <c r="E36" s="7"/>
      <c r="F36" s="171" t="str">
        <f ca="1">IF('64er Feld'!L42="-",'64er Feld'!N42,IF(ISBLANK('64er Feld'!O42),"",IF('64er Feld'!O42&gt;'64er Feld'!Q42,'64er Feld'!N42,'64er Feld'!L42)))</f>
        <v/>
      </c>
      <c r="G36" s="176"/>
      <c r="H36" s="176"/>
      <c r="I36" s="176"/>
      <c r="J36" s="176"/>
      <c r="K36" s="174"/>
      <c r="L36" s="174"/>
      <c r="M36" s="174"/>
      <c r="N36" s="174"/>
      <c r="O36" s="174"/>
      <c r="P36" s="174"/>
    </row>
    <row r="37" spans="1:16" ht="28.5" customHeight="1">
      <c r="A37" s="174"/>
      <c r="B37" s="174"/>
      <c r="C37" s="174"/>
      <c r="D37" s="174"/>
      <c r="E37" s="7"/>
      <c r="F37" s="171" t="str">
        <f ca="1">IF('64er Feld'!L43="-",'64er Feld'!N43,IF(ISBLANK('64er Feld'!O43),"",IF('64er Feld'!O43&gt;'64er Feld'!Q43,'64er Feld'!N43,'64er Feld'!L43)))</f>
        <v/>
      </c>
      <c r="G37" s="176"/>
      <c r="H37" s="176"/>
      <c r="I37" s="176"/>
      <c r="J37" s="176"/>
      <c r="K37" s="174"/>
      <c r="L37" s="174"/>
      <c r="M37" s="174"/>
      <c r="N37" s="174"/>
      <c r="O37" s="174"/>
      <c r="P37" s="174"/>
    </row>
    <row r="38" spans="1:16" ht="28.5" customHeight="1">
      <c r="A38" s="174"/>
      <c r="B38" s="174"/>
      <c r="C38" s="174"/>
      <c r="D38" s="174"/>
      <c r="E38" s="7"/>
      <c r="F38" s="171" t="str">
        <f ca="1">IF('64er Feld'!L44="-",'64er Feld'!N44,IF(ISBLANK('64er Feld'!O44),"",IF('64er Feld'!O44&gt;'64er Feld'!Q44,'64er Feld'!N44,'64er Feld'!L44)))</f>
        <v/>
      </c>
      <c r="G38" s="176"/>
      <c r="H38" s="176"/>
      <c r="I38" s="176"/>
      <c r="J38" s="176"/>
      <c r="K38" s="174"/>
      <c r="L38" s="174"/>
      <c r="M38" s="174"/>
      <c r="N38" s="174"/>
      <c r="O38" s="174"/>
      <c r="P38" s="174"/>
    </row>
    <row r="39" spans="1:16" ht="28.5" customHeight="1">
      <c r="A39" s="174"/>
      <c r="B39" s="174"/>
      <c r="C39" s="174"/>
      <c r="D39" s="174"/>
      <c r="E39" s="7"/>
      <c r="F39" s="171" t="str">
        <f ca="1">IF('64er Feld'!L45="-",'64er Feld'!N45,IF(ISBLANK('64er Feld'!O45),"",IF('64er Feld'!O45&gt;'64er Feld'!Q45,'64er Feld'!N45,'64er Feld'!L45)))</f>
        <v/>
      </c>
      <c r="G39" s="176"/>
      <c r="H39" s="176"/>
      <c r="I39" s="176"/>
      <c r="J39" s="176"/>
      <c r="K39" s="174"/>
      <c r="L39" s="174"/>
      <c r="M39" s="174"/>
      <c r="N39" s="174"/>
      <c r="O39" s="174"/>
      <c r="P39" s="174"/>
    </row>
    <row r="40" spans="1:16" ht="28.5" customHeight="1">
      <c r="A40" s="174"/>
      <c r="B40" s="174"/>
      <c r="C40" s="174"/>
      <c r="D40" s="174"/>
      <c r="E40" s="7"/>
      <c r="F40" s="171" t="str">
        <f ca="1">IF('64er Feld'!L46="-",'64er Feld'!N46,IF(ISBLANK('64er Feld'!O46),"",IF('64er Feld'!O46&gt;'64er Feld'!Q46,'64er Feld'!N46,'64er Feld'!L46)))</f>
        <v/>
      </c>
      <c r="G40" s="176"/>
      <c r="H40" s="176"/>
      <c r="I40" s="176"/>
      <c r="J40" s="176"/>
      <c r="K40" s="174"/>
      <c r="L40" s="174"/>
      <c r="M40" s="174"/>
      <c r="N40" s="174"/>
      <c r="O40" s="174"/>
      <c r="P40" s="174"/>
    </row>
    <row r="41" spans="1:16" ht="28.5" customHeight="1">
      <c r="A41" s="174"/>
      <c r="B41" s="174"/>
      <c r="C41" s="174"/>
      <c r="D41" s="174"/>
      <c r="E41" s="7"/>
      <c r="F41" s="171" t="str">
        <f ca="1">IF('64er Feld'!L47="-",'64er Feld'!N47,IF(ISBLANK('64er Feld'!O47),"",IF('64er Feld'!O47&gt;'64er Feld'!Q47,'64er Feld'!N47,'64er Feld'!L47)))</f>
        <v/>
      </c>
      <c r="G41" s="176"/>
      <c r="H41" s="176"/>
      <c r="I41" s="176"/>
      <c r="J41" s="176"/>
      <c r="K41" s="174"/>
      <c r="L41" s="174"/>
      <c r="M41" s="174"/>
      <c r="N41" s="174"/>
      <c r="O41" s="174"/>
      <c r="P41" s="174"/>
    </row>
    <row r="42" spans="1:16" ht="28.5" customHeight="1">
      <c r="A42" s="174"/>
      <c r="B42" s="174"/>
      <c r="C42" s="174"/>
      <c r="D42" s="174"/>
      <c r="E42" s="7"/>
      <c r="F42" s="171" t="str">
        <f ca="1">IF('64er Feld'!L48="-",'64er Feld'!N48,IF(ISBLANK('64er Feld'!O48),"",IF('64er Feld'!O48&gt;'64er Feld'!Q48,'64er Feld'!N48,'64er Feld'!L48)))</f>
        <v/>
      </c>
      <c r="G42" s="176"/>
      <c r="H42" s="176"/>
      <c r="I42" s="176"/>
      <c r="J42" s="176"/>
      <c r="K42" s="174"/>
      <c r="L42" s="174"/>
      <c r="M42" s="174"/>
      <c r="N42" s="174"/>
      <c r="O42" s="174"/>
      <c r="P42" s="174"/>
    </row>
    <row r="43" spans="1:16" ht="28.5" customHeight="1">
      <c r="A43" s="174"/>
      <c r="B43" s="174"/>
      <c r="C43" s="174"/>
      <c r="D43" s="174"/>
      <c r="E43" s="7"/>
      <c r="F43" s="171" t="str">
        <f ca="1">IF('64er Feld'!L49="-",'64er Feld'!N49,IF(ISBLANK('64er Feld'!O49),"",IF('64er Feld'!O49&gt;'64er Feld'!Q49,'64er Feld'!N49,'64er Feld'!L49)))</f>
        <v/>
      </c>
      <c r="G43" s="176"/>
      <c r="H43" s="176"/>
      <c r="I43" s="176"/>
      <c r="J43" s="176"/>
      <c r="K43" s="174"/>
      <c r="L43" s="174"/>
      <c r="M43" s="174"/>
      <c r="N43" s="174"/>
      <c r="O43" s="174"/>
      <c r="P43" s="174"/>
    </row>
    <row r="44" spans="1:16" ht="28.5" customHeight="1">
      <c r="A44" s="174"/>
      <c r="B44" s="174"/>
      <c r="C44" s="174"/>
      <c r="D44" s="174"/>
      <c r="E44" s="7"/>
      <c r="F44" s="171" t="str">
        <f ca="1">IF('64er Feld'!L50="-",'64er Feld'!N50,IF(ISBLANK('64er Feld'!O50),"",IF('64er Feld'!O50&gt;'64er Feld'!Q50,'64er Feld'!N50,'64er Feld'!L50)))</f>
        <v/>
      </c>
      <c r="G44" s="176"/>
      <c r="H44" s="176"/>
      <c r="I44" s="176"/>
      <c r="J44" s="176"/>
      <c r="K44" s="174"/>
      <c r="L44" s="174"/>
      <c r="M44" s="174"/>
      <c r="N44" s="174"/>
      <c r="O44" s="174"/>
      <c r="P44" s="174"/>
    </row>
    <row r="45" spans="1:16" ht="28.5" customHeight="1">
      <c r="A45" s="174"/>
      <c r="B45" s="174"/>
      <c r="C45" s="174"/>
      <c r="D45" s="174"/>
      <c r="E45" s="7"/>
      <c r="F45" s="171" t="str">
        <f ca="1">IF('64er Feld'!L51="-",'64er Feld'!N51,IF(ISBLANK('64er Feld'!O51),"",IF('64er Feld'!O51&gt;'64er Feld'!Q51,'64er Feld'!N51,'64er Feld'!L51)))</f>
        <v/>
      </c>
      <c r="G45" s="176"/>
      <c r="H45" s="176"/>
      <c r="I45" s="176"/>
      <c r="J45" s="176"/>
      <c r="K45" s="174"/>
      <c r="L45" s="174"/>
      <c r="M45" s="174"/>
      <c r="N45" s="174"/>
      <c r="O45" s="174"/>
      <c r="P45" s="174"/>
    </row>
    <row r="46" spans="1:16" ht="28.5" customHeight="1">
      <c r="A46" s="174"/>
      <c r="B46" s="174"/>
      <c r="C46" s="174"/>
      <c r="D46" s="174"/>
      <c r="E46" s="7"/>
      <c r="F46" s="171" t="str">
        <f ca="1">IF('64er Feld'!L52="-",'64er Feld'!N52,IF(ISBLANK('64er Feld'!O52),"",IF('64er Feld'!O52&gt;'64er Feld'!Q52,'64er Feld'!N52,'64er Feld'!L52)))</f>
        <v/>
      </c>
      <c r="G46" s="176"/>
      <c r="H46" s="176"/>
      <c r="I46" s="176"/>
      <c r="J46" s="176"/>
      <c r="K46" s="174"/>
      <c r="L46" s="174"/>
      <c r="M46" s="174"/>
      <c r="N46" s="174"/>
      <c r="O46" s="174"/>
      <c r="P46" s="174"/>
    </row>
    <row r="47" spans="1:16" ht="28.5" customHeight="1">
      <c r="A47" s="174"/>
      <c r="B47" s="174"/>
      <c r="C47" s="174"/>
      <c r="D47" s="174"/>
      <c r="E47" s="7"/>
      <c r="F47" s="171" t="str">
        <f ca="1">IF('64er Feld'!L53="-",'64er Feld'!N53,IF(ISBLANK('64er Feld'!O53),"",IF('64er Feld'!O53&gt;'64er Feld'!Q53,'64er Feld'!N53,'64er Feld'!L53)))</f>
        <v/>
      </c>
      <c r="G47" s="176"/>
      <c r="H47" s="176"/>
      <c r="I47" s="176"/>
      <c r="J47" s="176"/>
      <c r="K47" s="174"/>
      <c r="L47" s="174"/>
      <c r="M47" s="174"/>
      <c r="N47" s="174"/>
      <c r="O47" s="174"/>
      <c r="P47" s="174"/>
    </row>
    <row r="48" spans="1:16" ht="28.5" customHeight="1">
      <c r="A48" s="174"/>
      <c r="B48" s="174"/>
      <c r="C48" s="174"/>
      <c r="D48" s="174"/>
      <c r="E48" s="7"/>
      <c r="F48" s="171" t="str">
        <f ca="1">IF('64er Feld'!L54="-",'64er Feld'!N54,IF(ISBLANK('64er Feld'!O54),"",IF('64er Feld'!O54&gt;'64er Feld'!Q54,'64er Feld'!N54,'64er Feld'!L54)))</f>
        <v/>
      </c>
      <c r="G48" s="176"/>
      <c r="H48" s="176"/>
      <c r="I48" s="176"/>
      <c r="J48" s="176"/>
      <c r="K48" s="174"/>
      <c r="L48" s="174"/>
      <c r="M48" s="174"/>
      <c r="N48" s="174"/>
      <c r="O48" s="174"/>
      <c r="P48" s="174"/>
    </row>
    <row r="49" spans="1:16" ht="28.5" customHeight="1">
      <c r="A49" s="174"/>
      <c r="B49" s="174"/>
      <c r="C49" s="174"/>
      <c r="D49" s="174"/>
      <c r="E49" s="7" t="s">
        <v>72</v>
      </c>
      <c r="F49" s="171" t="str">
        <f ca="1">IF('64er Feld'!C39="-",'64er Feld'!E39,IF('64er Feld'!E39="-",'64er Feld'!C39,IF('64er Feld'!F39&gt;'64er Feld'!H39,'64er Feld'!E39,'64er Feld'!C39)))</f>
        <v>-</v>
      </c>
      <c r="G49" s="176"/>
      <c r="H49" s="176"/>
      <c r="I49" s="176"/>
      <c r="J49" s="176"/>
      <c r="K49" s="174"/>
      <c r="L49" s="174"/>
      <c r="M49" s="174"/>
      <c r="N49" s="174"/>
      <c r="O49" s="174"/>
      <c r="P49" s="174"/>
    </row>
    <row r="50" spans="1:16" ht="28.5" customHeight="1">
      <c r="A50" s="174"/>
      <c r="B50" s="174"/>
      <c r="C50" s="174"/>
      <c r="D50" s="174"/>
      <c r="E50" s="7"/>
      <c r="F50" s="171" t="str">
        <f ca="1">IF('64er Feld'!C40="-",'64er Feld'!E40,IF('64er Feld'!E40="-",'64er Feld'!C40,IF('64er Feld'!F40&gt;'64er Feld'!H40,'64er Feld'!E40,'64er Feld'!C40)))</f>
        <v>-</v>
      </c>
      <c r="G50" s="176"/>
      <c r="H50" s="176"/>
      <c r="I50" s="176"/>
      <c r="J50" s="176"/>
      <c r="K50" s="174"/>
      <c r="L50" s="174"/>
      <c r="M50" s="174"/>
      <c r="N50" s="174"/>
      <c r="O50" s="174"/>
      <c r="P50" s="174"/>
    </row>
    <row r="51" spans="1:16" ht="28.5" customHeight="1">
      <c r="A51" s="174"/>
      <c r="B51" s="174"/>
      <c r="C51" s="174"/>
      <c r="D51" s="174"/>
      <c r="E51" s="7"/>
      <c r="F51" s="171" t="str">
        <f ca="1">IF('64er Feld'!C41="-",'64er Feld'!E41,IF('64er Feld'!E41="-",'64er Feld'!C41,IF('64er Feld'!F41&gt;'64er Feld'!H41,'64er Feld'!E41,'64er Feld'!C41)))</f>
        <v>-</v>
      </c>
      <c r="G51" s="176"/>
      <c r="H51" s="176"/>
      <c r="I51" s="176"/>
      <c r="J51" s="176"/>
      <c r="K51" s="174"/>
      <c r="L51" s="174"/>
      <c r="M51" s="174"/>
      <c r="N51" s="174"/>
      <c r="O51" s="174"/>
      <c r="P51" s="174"/>
    </row>
    <row r="52" spans="1:16" ht="28.5" customHeight="1">
      <c r="A52" s="174"/>
      <c r="B52" s="174"/>
      <c r="C52" s="174"/>
      <c r="D52" s="174"/>
      <c r="E52" s="7"/>
      <c r="F52" s="171" t="str">
        <f ca="1">IF('64er Feld'!C42="-",'64er Feld'!E42,IF('64er Feld'!E42="-",'64er Feld'!C42,IF('64er Feld'!F42&gt;'64er Feld'!H42,'64er Feld'!E42,'64er Feld'!C42)))</f>
        <v>-</v>
      </c>
      <c r="G52" s="176"/>
      <c r="H52" s="176"/>
      <c r="I52" s="176"/>
      <c r="J52" s="176"/>
      <c r="K52" s="174"/>
      <c r="L52" s="174"/>
      <c r="M52" s="174"/>
      <c r="N52" s="174"/>
      <c r="O52" s="174"/>
      <c r="P52" s="174"/>
    </row>
    <row r="53" spans="1:16" ht="28.5" customHeight="1">
      <c r="A53" s="174"/>
      <c r="B53" s="174"/>
      <c r="C53" s="174"/>
      <c r="D53" s="174"/>
      <c r="E53" s="7"/>
      <c r="F53" s="171" t="str">
        <f ca="1">IF('64er Feld'!C43="-",'64er Feld'!E43,IF('64er Feld'!E43="-",'64er Feld'!C43,IF('64er Feld'!F43&gt;'64er Feld'!H43,'64er Feld'!E43,'64er Feld'!C43)))</f>
        <v>-</v>
      </c>
      <c r="G53" s="176"/>
      <c r="H53" s="176"/>
      <c r="I53" s="176"/>
      <c r="J53" s="176"/>
      <c r="K53" s="174"/>
      <c r="L53" s="174"/>
      <c r="M53" s="174"/>
      <c r="N53" s="174"/>
      <c r="O53" s="174"/>
      <c r="P53" s="174"/>
    </row>
    <row r="54" spans="1:16" ht="28.5" customHeight="1">
      <c r="A54" s="174"/>
      <c r="B54" s="174"/>
      <c r="C54" s="174"/>
      <c r="D54" s="174"/>
      <c r="E54" s="7"/>
      <c r="F54" s="171" t="str">
        <f ca="1">IF('64er Feld'!C44="-",'64er Feld'!E44,IF('64er Feld'!E44="-",'64er Feld'!C44,IF('64er Feld'!F44&gt;'64er Feld'!H44,'64er Feld'!E44,'64er Feld'!C44)))</f>
        <v>-</v>
      </c>
      <c r="G54" s="176"/>
      <c r="H54" s="176"/>
      <c r="I54" s="176"/>
      <c r="J54" s="176"/>
      <c r="K54" s="174"/>
      <c r="L54" s="174"/>
      <c r="M54" s="174"/>
      <c r="N54" s="174"/>
      <c r="O54" s="174"/>
      <c r="P54" s="174"/>
    </row>
    <row r="55" spans="1:16" ht="28.5" customHeight="1">
      <c r="A55" s="174"/>
      <c r="B55" s="174"/>
      <c r="C55" s="174"/>
      <c r="D55" s="174"/>
      <c r="E55" s="7"/>
      <c r="F55" s="171" t="str">
        <f ca="1">IF('64er Feld'!C45="-",'64er Feld'!E45,IF('64er Feld'!E45="-",'64er Feld'!C45,IF('64er Feld'!F45&gt;'64er Feld'!H45,'64er Feld'!E45,'64er Feld'!C45)))</f>
        <v>-</v>
      </c>
      <c r="G55" s="176"/>
      <c r="H55" s="176"/>
      <c r="I55" s="176"/>
      <c r="J55" s="176"/>
      <c r="K55" s="174"/>
      <c r="L55" s="174"/>
      <c r="M55" s="174"/>
      <c r="N55" s="174"/>
      <c r="O55" s="174"/>
      <c r="P55" s="174"/>
    </row>
    <row r="56" spans="1:16" ht="28.5" customHeight="1">
      <c r="A56" s="174"/>
      <c r="B56" s="174"/>
      <c r="C56" s="174"/>
      <c r="D56" s="174"/>
      <c r="E56" s="7"/>
      <c r="F56" s="171" t="str">
        <f ca="1">IF('64er Feld'!C46="-",'64er Feld'!E46,IF('64er Feld'!E46="-",'64er Feld'!C46,IF('64er Feld'!F46&gt;'64er Feld'!H46,'64er Feld'!E46,'64er Feld'!C46)))</f>
        <v>-</v>
      </c>
      <c r="G56" s="176"/>
      <c r="H56" s="176"/>
      <c r="I56" s="176"/>
      <c r="J56" s="176"/>
      <c r="K56" s="174"/>
      <c r="L56" s="174"/>
      <c r="M56" s="174"/>
      <c r="N56" s="174"/>
      <c r="O56" s="174"/>
      <c r="P56" s="174"/>
    </row>
    <row r="57" spans="1:16" ht="28.5" customHeight="1">
      <c r="A57" s="174"/>
      <c r="B57" s="174"/>
      <c r="C57" s="174"/>
      <c r="D57" s="174"/>
      <c r="E57" s="7"/>
      <c r="F57" s="171" t="str">
        <f ca="1">IF('64er Feld'!C47="-",'64er Feld'!E47,IF('64er Feld'!E47="-",'64er Feld'!C47,IF('64er Feld'!F47&gt;'64er Feld'!H47,'64er Feld'!E47,'64er Feld'!C47)))</f>
        <v>-</v>
      </c>
      <c r="G57" s="176"/>
      <c r="H57" s="176"/>
      <c r="I57" s="176"/>
      <c r="J57" s="176"/>
      <c r="K57" s="174"/>
      <c r="L57" s="174"/>
      <c r="M57" s="174"/>
      <c r="N57" s="174"/>
      <c r="O57" s="174"/>
      <c r="P57" s="174"/>
    </row>
    <row r="58" spans="1:16" ht="28.5" customHeight="1">
      <c r="A58" s="174"/>
      <c r="B58" s="174"/>
      <c r="C58" s="174"/>
      <c r="D58" s="174"/>
      <c r="E58" s="7"/>
      <c r="F58" s="171" t="str">
        <f ca="1">IF('64er Feld'!C48="-",'64er Feld'!E48,IF('64er Feld'!E48="-",'64er Feld'!C48,IF('64er Feld'!F48&gt;'64er Feld'!H48,'64er Feld'!E48,'64er Feld'!C48)))</f>
        <v>-</v>
      </c>
      <c r="G58" s="176"/>
      <c r="H58" s="176"/>
      <c r="I58" s="176"/>
      <c r="J58" s="176"/>
      <c r="K58" s="174"/>
      <c r="L58" s="174"/>
      <c r="M58" s="174"/>
      <c r="N58" s="174"/>
      <c r="O58" s="174"/>
      <c r="P58" s="174"/>
    </row>
    <row r="59" spans="1:16" ht="28.5" customHeight="1">
      <c r="A59" s="174"/>
      <c r="B59" s="174"/>
      <c r="C59" s="174"/>
      <c r="D59" s="174"/>
      <c r="E59" s="7"/>
      <c r="F59" s="171" t="str">
        <f ca="1">IF('64er Feld'!C49="-",'64er Feld'!E49,IF('64er Feld'!E49="-",'64er Feld'!C49,IF('64er Feld'!F49&gt;'64er Feld'!H49,'64er Feld'!E49,'64er Feld'!C49)))</f>
        <v>-</v>
      </c>
      <c r="G59" s="176"/>
      <c r="H59" s="176"/>
      <c r="I59" s="176"/>
      <c r="J59" s="176"/>
      <c r="K59" s="174"/>
      <c r="L59" s="174"/>
      <c r="M59" s="174"/>
      <c r="N59" s="174"/>
      <c r="O59" s="174"/>
      <c r="P59" s="174"/>
    </row>
    <row r="60" spans="1:16" ht="28.5" customHeight="1">
      <c r="A60" s="174"/>
      <c r="B60" s="174"/>
      <c r="C60" s="174"/>
      <c r="D60" s="174"/>
      <c r="E60" s="7"/>
      <c r="F60" s="171" t="str">
        <f ca="1">IF('64er Feld'!C50="-",'64er Feld'!E50,IF('64er Feld'!E50="-",'64er Feld'!C50,IF('64er Feld'!F50&gt;'64er Feld'!H50,'64er Feld'!E50,'64er Feld'!C50)))</f>
        <v>-</v>
      </c>
      <c r="G60" s="176"/>
      <c r="H60" s="176"/>
      <c r="I60" s="176"/>
      <c r="J60" s="176"/>
      <c r="K60" s="174"/>
      <c r="L60" s="174"/>
      <c r="M60" s="174"/>
      <c r="N60" s="174"/>
      <c r="O60" s="174"/>
      <c r="P60" s="174"/>
    </row>
    <row r="61" spans="1:16" ht="28.5" customHeight="1">
      <c r="A61" s="174"/>
      <c r="B61" s="174"/>
      <c r="C61" s="174"/>
      <c r="D61" s="174"/>
      <c r="E61" s="7"/>
      <c r="F61" s="171" t="str">
        <f ca="1">IF('64er Feld'!C51="-",'64er Feld'!E51,IF('64er Feld'!E51="-",'64er Feld'!C51,IF('64er Feld'!F51&gt;'64er Feld'!H51,'64er Feld'!E51,'64er Feld'!C51)))</f>
        <v>-</v>
      </c>
      <c r="G61" s="176"/>
      <c r="H61" s="176"/>
      <c r="I61" s="176"/>
      <c r="J61" s="176"/>
      <c r="K61" s="174"/>
      <c r="L61" s="174"/>
      <c r="M61" s="174"/>
      <c r="N61" s="174"/>
      <c r="O61" s="174"/>
      <c r="P61" s="174"/>
    </row>
    <row r="62" spans="1:16" ht="28.5" customHeight="1">
      <c r="A62" s="174"/>
      <c r="B62" s="174"/>
      <c r="C62" s="174"/>
      <c r="D62" s="174"/>
      <c r="E62" s="7"/>
      <c r="F62" s="171" t="str">
        <f ca="1">IF('64er Feld'!C52="-",'64er Feld'!E52,IF('64er Feld'!E52="-",'64er Feld'!C52,IF('64er Feld'!F52&gt;'64er Feld'!H52,'64er Feld'!E52,'64er Feld'!C52)))</f>
        <v>-</v>
      </c>
      <c r="G62" s="176"/>
      <c r="H62" s="176"/>
      <c r="I62" s="176"/>
      <c r="J62" s="176"/>
      <c r="K62" s="174"/>
      <c r="L62" s="174"/>
      <c r="M62" s="174"/>
      <c r="N62" s="174"/>
      <c r="O62" s="174"/>
      <c r="P62" s="174"/>
    </row>
    <row r="63" spans="1:16" ht="28.5" customHeight="1">
      <c r="A63" s="174"/>
      <c r="B63" s="174"/>
      <c r="C63" s="174"/>
      <c r="D63" s="174"/>
      <c r="E63" s="7"/>
      <c r="F63" s="171" t="str">
        <f ca="1">IF('64er Feld'!C53="-",'64er Feld'!E53,IF('64er Feld'!E53="-",'64er Feld'!C53,IF('64er Feld'!F53&gt;'64er Feld'!H53,'64er Feld'!E53,'64er Feld'!C53)))</f>
        <v>-</v>
      </c>
      <c r="G63" s="176"/>
      <c r="H63" s="176"/>
      <c r="I63" s="176"/>
      <c r="J63" s="176"/>
      <c r="K63" s="174"/>
      <c r="L63" s="174"/>
      <c r="M63" s="174"/>
      <c r="N63" s="174"/>
      <c r="O63" s="174"/>
      <c r="P63" s="174"/>
    </row>
    <row r="64" spans="1:16" ht="28.5" customHeight="1" thickBot="1">
      <c r="A64" s="174"/>
      <c r="B64" s="174"/>
      <c r="C64" s="174"/>
      <c r="D64" s="174"/>
      <c r="E64" s="8" t="s">
        <v>73</v>
      </c>
      <c r="F64" s="172" t="str">
        <f ca="1">IF('64er Feld'!C54="-",'64er Feld'!E54,IF('64er Feld'!E54="-",'64er Feld'!C54,IF('64er Feld'!F54&gt;'64er Feld'!H54,'64er Feld'!E54,'64er Feld'!C54)))</f>
        <v>-</v>
      </c>
      <c r="G64" s="176"/>
      <c r="H64" s="176"/>
      <c r="I64" s="176"/>
      <c r="J64" s="176"/>
      <c r="K64" s="174"/>
      <c r="L64" s="174"/>
      <c r="M64" s="174"/>
      <c r="N64" s="174"/>
      <c r="O64" s="174"/>
      <c r="P64" s="174"/>
    </row>
    <row r="65" spans="1:16" ht="28.5" customHeight="1">
      <c r="A65" s="174"/>
      <c r="B65" s="174"/>
      <c r="C65" s="174"/>
      <c r="D65" s="174"/>
      <c r="E65" s="180"/>
      <c r="F65" s="180"/>
      <c r="G65" s="176"/>
      <c r="H65" s="176"/>
      <c r="I65" s="176"/>
      <c r="J65" s="176"/>
      <c r="K65" s="174"/>
      <c r="L65" s="174"/>
      <c r="M65" s="174"/>
      <c r="N65" s="174"/>
      <c r="O65" s="174"/>
      <c r="P65" s="174"/>
    </row>
    <row r="66" spans="1:16" ht="28.5" customHeight="1">
      <c r="A66" s="174"/>
      <c r="B66" s="174"/>
      <c r="C66" s="174"/>
      <c r="D66" s="174"/>
      <c r="E66" s="180"/>
      <c r="F66" s="180"/>
      <c r="G66" s="176"/>
      <c r="H66" s="176"/>
      <c r="I66" s="176"/>
      <c r="J66" s="176"/>
      <c r="K66" s="174"/>
      <c r="L66" s="174"/>
      <c r="M66" s="174"/>
      <c r="N66" s="174"/>
      <c r="O66" s="174"/>
      <c r="P66" s="174"/>
    </row>
    <row r="67" spans="1:16" ht="28.5" customHeight="1">
      <c r="A67" s="174"/>
      <c r="B67" s="174"/>
      <c r="C67" s="174"/>
      <c r="D67" s="174"/>
      <c r="E67" s="180"/>
      <c r="F67" s="180"/>
      <c r="G67" s="176"/>
      <c r="H67" s="176"/>
      <c r="I67" s="176"/>
      <c r="J67" s="176"/>
      <c r="K67" s="174"/>
      <c r="L67" s="174"/>
      <c r="M67" s="174"/>
      <c r="N67" s="174"/>
      <c r="O67" s="174"/>
      <c r="P67" s="174"/>
    </row>
    <row r="68" spans="1:16" ht="28.5" customHeight="1">
      <c r="A68" s="174"/>
      <c r="B68" s="174"/>
      <c r="C68" s="174"/>
      <c r="D68" s="174"/>
      <c r="E68" s="180"/>
      <c r="F68" s="180"/>
      <c r="G68" s="176"/>
      <c r="H68" s="176"/>
      <c r="I68" s="176"/>
      <c r="J68" s="176"/>
      <c r="K68" s="174"/>
      <c r="L68" s="174"/>
      <c r="M68" s="174"/>
      <c r="N68" s="174"/>
      <c r="O68" s="174"/>
      <c r="P68" s="174"/>
    </row>
    <row r="69" spans="1:16" ht="28.5" customHeight="1">
      <c r="A69" s="174"/>
      <c r="B69" s="174"/>
      <c r="C69" s="174"/>
      <c r="D69" s="174"/>
      <c r="E69" s="180"/>
      <c r="F69" s="180"/>
      <c r="G69" s="176"/>
      <c r="H69" s="176"/>
      <c r="I69" s="176"/>
      <c r="J69" s="176"/>
      <c r="K69" s="174"/>
      <c r="L69" s="174"/>
      <c r="M69" s="174"/>
      <c r="N69" s="174"/>
      <c r="O69" s="174"/>
      <c r="P69" s="174"/>
    </row>
    <row r="70" spans="1:16" ht="28.5" customHeight="1">
      <c r="A70" s="174"/>
      <c r="B70" s="174"/>
      <c r="C70" s="174"/>
      <c r="D70" s="174"/>
      <c r="E70" s="180"/>
      <c r="F70" s="180"/>
      <c r="G70" s="176"/>
      <c r="H70" s="176"/>
      <c r="I70" s="176"/>
      <c r="J70" s="176"/>
      <c r="K70" s="174"/>
      <c r="L70" s="174"/>
      <c r="M70" s="174"/>
      <c r="N70" s="174"/>
      <c r="O70" s="174"/>
      <c r="P70" s="174"/>
    </row>
    <row r="71" spans="1:16" ht="28.5" customHeight="1">
      <c r="A71" s="174"/>
      <c r="B71" s="174"/>
      <c r="C71" s="174"/>
      <c r="D71" s="174"/>
      <c r="E71" s="180"/>
      <c r="F71" s="180"/>
      <c r="G71" s="176"/>
      <c r="H71" s="176"/>
      <c r="I71" s="176"/>
      <c r="J71" s="176"/>
      <c r="K71" s="174"/>
      <c r="L71" s="174"/>
      <c r="M71" s="174"/>
      <c r="N71" s="174"/>
      <c r="O71" s="174"/>
      <c r="P71" s="174"/>
    </row>
    <row r="72" spans="1:16" ht="28.5" customHeight="1">
      <c r="A72" s="174"/>
      <c r="B72" s="174"/>
      <c r="C72" s="174"/>
      <c r="D72" s="174"/>
      <c r="E72" s="180"/>
      <c r="F72" s="180"/>
      <c r="G72" s="176"/>
      <c r="H72" s="176"/>
      <c r="I72" s="176"/>
      <c r="J72" s="176"/>
      <c r="K72" s="174"/>
      <c r="L72" s="174"/>
      <c r="M72" s="174"/>
      <c r="N72" s="174"/>
      <c r="O72" s="174"/>
      <c r="P72" s="174"/>
    </row>
    <row r="73" spans="1:16" ht="28.5" customHeight="1">
      <c r="A73" s="174"/>
      <c r="B73" s="174"/>
      <c r="C73" s="174"/>
      <c r="D73" s="174"/>
      <c r="E73" s="180"/>
      <c r="F73" s="180"/>
      <c r="G73" s="176"/>
      <c r="H73" s="176"/>
      <c r="I73" s="176"/>
      <c r="J73" s="176"/>
      <c r="K73" s="174"/>
      <c r="L73" s="174"/>
      <c r="M73" s="174"/>
      <c r="N73" s="174"/>
      <c r="O73" s="174"/>
      <c r="P73" s="174"/>
    </row>
    <row r="74" spans="1:16" ht="28.5" customHeight="1">
      <c r="A74" s="174"/>
      <c r="B74" s="174"/>
      <c r="C74" s="174"/>
      <c r="D74" s="174"/>
      <c r="E74" s="180"/>
      <c r="F74" s="180"/>
      <c r="G74" s="176"/>
      <c r="H74" s="176"/>
      <c r="I74" s="176"/>
      <c r="J74" s="176"/>
      <c r="K74" s="174"/>
      <c r="L74" s="174"/>
      <c r="M74" s="174"/>
      <c r="N74" s="174"/>
      <c r="O74" s="174"/>
      <c r="P74" s="174"/>
    </row>
    <row r="75" spans="1:16" ht="28.5" customHeight="1">
      <c r="A75" s="174"/>
      <c r="B75" s="174"/>
      <c r="C75" s="174"/>
      <c r="D75" s="174"/>
      <c r="E75" s="180"/>
      <c r="F75" s="180"/>
      <c r="G75" s="176"/>
      <c r="H75" s="176"/>
      <c r="I75" s="176"/>
      <c r="J75" s="176"/>
      <c r="K75" s="174"/>
      <c r="L75" s="174"/>
      <c r="M75" s="174"/>
      <c r="N75" s="174"/>
      <c r="O75" s="174"/>
      <c r="P75" s="174"/>
    </row>
    <row r="76" spans="1:16" ht="28.5" customHeight="1">
      <c r="A76" s="174"/>
      <c r="B76" s="174"/>
      <c r="C76" s="174"/>
      <c r="D76" s="174"/>
      <c r="E76" s="180"/>
      <c r="F76" s="180"/>
      <c r="G76" s="176"/>
      <c r="H76" s="176"/>
      <c r="I76" s="176"/>
      <c r="J76" s="176"/>
      <c r="K76" s="174"/>
      <c r="L76" s="174"/>
      <c r="M76" s="174"/>
      <c r="N76" s="174"/>
      <c r="O76" s="174"/>
      <c r="P76" s="174"/>
    </row>
    <row r="77" spans="1:16" ht="28.5" customHeight="1">
      <c r="A77" s="174"/>
      <c r="B77" s="174"/>
      <c r="C77" s="174"/>
      <c r="D77" s="174"/>
      <c r="E77" s="180"/>
      <c r="F77" s="180"/>
      <c r="G77" s="176"/>
      <c r="H77" s="176"/>
      <c r="I77" s="176"/>
      <c r="J77" s="176"/>
      <c r="K77" s="174"/>
      <c r="L77" s="174"/>
      <c r="M77" s="174"/>
      <c r="N77" s="174"/>
      <c r="O77" s="174"/>
      <c r="P77" s="174"/>
    </row>
    <row r="78" spans="1:16" ht="28.5" customHeight="1">
      <c r="A78" s="174"/>
      <c r="B78" s="174"/>
      <c r="C78" s="174"/>
      <c r="D78" s="174"/>
      <c r="E78" s="180"/>
      <c r="F78" s="180"/>
      <c r="G78" s="176"/>
      <c r="H78" s="176"/>
      <c r="I78" s="176"/>
      <c r="J78" s="176"/>
      <c r="K78" s="174"/>
      <c r="L78" s="174"/>
      <c r="M78" s="174"/>
      <c r="N78" s="174"/>
      <c r="O78" s="174"/>
      <c r="P78" s="174"/>
    </row>
    <row r="79" spans="1:16" ht="28.5" customHeight="1">
      <c r="A79" s="174"/>
      <c r="B79" s="174"/>
      <c r="C79" s="174"/>
      <c r="D79" s="174"/>
      <c r="E79" s="180"/>
      <c r="F79" s="180"/>
      <c r="G79" s="176"/>
      <c r="H79" s="176"/>
      <c r="I79" s="176"/>
      <c r="J79" s="176"/>
      <c r="K79" s="174"/>
      <c r="L79" s="174"/>
      <c r="M79" s="174"/>
      <c r="N79" s="174"/>
      <c r="O79" s="174"/>
      <c r="P79" s="174"/>
    </row>
  </sheetData>
  <mergeCells count="1">
    <mergeCell ref="I1:J1"/>
  </mergeCells>
  <printOptions/>
  <pageMargins left="0.7" right="0.7" top="0.787401575" bottom="0.787401575" header="0.3" footer="0.3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AirITSystems Hannover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51001</dc:creator>
  <cp:keywords/>
  <dc:description/>
  <cp:lastModifiedBy>Mücke</cp:lastModifiedBy>
  <cp:lastPrinted>2018-11-28T08:04:39Z</cp:lastPrinted>
  <dcterms:created xsi:type="dcterms:W3CDTF">2016-01-13T06:30:06Z</dcterms:created>
  <dcterms:modified xsi:type="dcterms:W3CDTF">2019-01-07T17:13:36Z</dcterms:modified>
  <cp:category/>
  <cp:version/>
  <cp:contentType/>
  <cp:contentStatus/>
</cp:coreProperties>
</file>