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6 Spielpläne\"/>
    </mc:Choice>
  </mc:AlternateContent>
  <bookViews>
    <workbookView xWindow="120" yWindow="45" windowWidth="18915" windowHeight="11760" activeTab="1"/>
  </bookViews>
  <sheets>
    <sheet name="32er Feld" sheetId="1" r:id="rId1"/>
    <sheet name="16er Feld" sheetId="2" r:id="rId2"/>
    <sheet name="8er Feld" sheetId="3" r:id="rId3"/>
  </sheets>
  <calcPr calcId="171027" iterateCount="1000" iterateDelta="9.9999999999999995E-8"/>
</workbook>
</file>

<file path=xl/calcChain.xml><?xml version="1.0" encoding="utf-8"?>
<calcChain xmlns="http://schemas.openxmlformats.org/spreadsheetml/2006/main">
  <c r="G5" i="1" l="1"/>
  <c r="G6" i="1"/>
  <c r="G52" i="1" l="1"/>
  <c r="K7" i="1"/>
  <c r="O43" i="1" s="1"/>
  <c r="S42" i="1" s="1"/>
  <c r="W42" i="1" s="1"/>
  <c r="G9" i="1"/>
  <c r="K8" i="1" s="1"/>
  <c r="O11" i="1" s="1"/>
  <c r="W49" i="1" s="1"/>
  <c r="G10" i="1"/>
  <c r="G13" i="1"/>
  <c r="K15" i="1" s="1"/>
  <c r="O12" i="1" s="1"/>
  <c r="S19" i="1" s="1"/>
  <c r="W19" i="1" s="1"/>
  <c r="G14" i="1"/>
  <c r="G48" i="1" s="1"/>
  <c r="G17" i="1"/>
  <c r="K16" i="1" s="1"/>
  <c r="O39" i="1" s="1"/>
  <c r="G18" i="1"/>
  <c r="G46" i="1" s="1"/>
  <c r="G21" i="1"/>
  <c r="G44" i="1" s="1"/>
  <c r="G22" i="1"/>
  <c r="K23" i="1" s="1"/>
  <c r="O51" i="1" s="1"/>
  <c r="G25" i="1"/>
  <c r="K24" i="1" s="1"/>
  <c r="O27" i="1" s="1"/>
  <c r="S20" i="1" s="1"/>
  <c r="G26" i="1"/>
  <c r="G42" i="1" s="1"/>
  <c r="G29" i="1"/>
  <c r="K31" i="1" s="1"/>
  <c r="O28" i="1" s="1"/>
  <c r="W41" i="1" s="1"/>
  <c r="W34" i="1" s="1"/>
  <c r="G30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K32" i="1"/>
  <c r="O47" i="1" s="1"/>
  <c r="G34" i="1"/>
  <c r="G33" i="1"/>
  <c r="G38" i="1" s="1"/>
  <c r="G50" i="1"/>
  <c r="K25" i="2"/>
  <c r="G18" i="2"/>
  <c r="G17" i="2"/>
  <c r="G14" i="2"/>
  <c r="K15" i="2" s="1"/>
  <c r="G13" i="2"/>
  <c r="G10" i="2"/>
  <c r="G9" i="2"/>
  <c r="G5" i="2"/>
  <c r="C31" i="2"/>
  <c r="G31" i="2" s="1"/>
  <c r="K30" i="2" s="1"/>
  <c r="O30" i="2" s="1"/>
  <c r="S28" i="2" s="1"/>
  <c r="V20" i="2" s="1"/>
  <c r="G29" i="2"/>
  <c r="K29" i="2" s="1"/>
  <c r="C27" i="2"/>
  <c r="G27" i="2" s="1"/>
  <c r="K26" i="2" s="1"/>
  <c r="O26" i="2" s="1"/>
  <c r="S27" i="2" s="1"/>
  <c r="G26" i="2" l="1"/>
  <c r="O11" i="2"/>
  <c r="O25" i="2"/>
  <c r="G28" i="2"/>
  <c r="O29" i="2"/>
  <c r="G47" i="1"/>
  <c r="K47" i="1" s="1"/>
  <c r="G51" i="1"/>
  <c r="K51" i="1" s="1"/>
  <c r="O52" i="1" s="1"/>
  <c r="S50" i="1" s="1"/>
  <c r="W50" i="1" s="1"/>
  <c r="W35" i="1" s="1"/>
  <c r="W27" i="1" s="1"/>
  <c r="Z19" i="1" s="1"/>
  <c r="G30" i="2"/>
  <c r="G53" i="1"/>
  <c r="K52" i="1" s="1"/>
  <c r="G39" i="1"/>
  <c r="K39" i="1" s="1"/>
  <c r="O40" i="1" s="1"/>
  <c r="S41" i="1" s="1"/>
  <c r="G49" i="1"/>
  <c r="K48" i="1" s="1"/>
  <c r="O48" i="1" s="1"/>
  <c r="S49" i="1" s="1"/>
  <c r="G43" i="1"/>
  <c r="K43" i="1" s="1"/>
  <c r="O44" i="1" s="1"/>
  <c r="G45" i="1"/>
  <c r="K44" i="1" s="1"/>
  <c r="G41" i="1"/>
</calcChain>
</file>

<file path=xl/sharedStrings.xml><?xml version="1.0" encoding="utf-8"?>
<sst xmlns="http://schemas.openxmlformats.org/spreadsheetml/2006/main" count="102" uniqueCount="47">
  <si>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</si>
  <si>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</si>
  <si>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</si>
  <si>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</si>
  <si>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</si>
  <si>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</si>
  <si>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</si>
  <si>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</si>
  <si>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</si>
  <si>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</si>
  <si>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</si>
  <si>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</si>
  <si>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</si>
  <si>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</si>
  <si>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</si>
  <si>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</si>
  <si>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</si>
  <si>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</si>
  <si>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</si>
  <si>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</si>
  <si>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</si>
  <si>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</si>
  <si>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</si>
  <si>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Modus:  Hauptrund best of 5, Trostrunde best of 3</t>
  </si>
  <si>
    <t>Besonderheiten:</t>
  </si>
  <si>
    <t>des Tages eine Flasche Wein als Sonderpreis</t>
  </si>
  <si>
    <t>Datum: 14.05.2016</t>
  </si>
  <si>
    <t>Fredde gewinnt mit der ersten gechekten D7</t>
  </si>
  <si>
    <t>Scarven</t>
  </si>
  <si>
    <t xml:space="preserve"> - - -</t>
  </si>
  <si>
    <t>Marc N.</t>
  </si>
  <si>
    <t>Joy</t>
  </si>
  <si>
    <t>Nils</t>
  </si>
  <si>
    <t xml:space="preserve"> - - - </t>
  </si>
  <si>
    <t>Tzmarty</t>
  </si>
  <si>
    <t>Björn</t>
  </si>
  <si>
    <t>Mücke</t>
  </si>
  <si>
    <t>Fredde</t>
  </si>
  <si>
    <t>Headshot</t>
  </si>
  <si>
    <t>x</t>
  </si>
  <si>
    <t>Datum: 27.06.2016</t>
  </si>
  <si>
    <t>Modus: HR best of 7, VR best of 5</t>
  </si>
  <si>
    <t>Nils: LD 17, LD 18</t>
  </si>
  <si>
    <t>Headshot: 180, LD 17, LD 18</t>
  </si>
  <si>
    <t>Mücke: 180</t>
  </si>
  <si>
    <t>Besonderes: Spiel um Finaleinzug</t>
  </si>
  <si>
    <t>Kampflos an Headshot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</si>
</sst>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view="pageLayout" topLeftCell="A22" zoomScaleNormal="100" workbookViewId="0">
      <selection activeCell="W13" sqref="W13"/>
    </sheetView>
  </sheetViews>
  <sheetFormatPr baseColWidth="10" defaultRowHeight="15.75" x14ac:dyDescent="0.2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 x14ac:dyDescent="0.2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52"/>
    </row>
    <row r="2" spans="1:36" ht="14.45" customHeight="1" x14ac:dyDescent="0.25">
      <c r="B2" s="77" t="s">
        <v>0</v>
      </c>
      <c r="C2" s="77"/>
      <c r="D2" s="77"/>
    </row>
    <row r="3" spans="1:36" ht="14.45" customHeight="1" thickBot="1" x14ac:dyDescent="0.3">
      <c r="G3" s="77" t="s">
        <v>1</v>
      </c>
      <c r="H3" s="77"/>
      <c r="S3" s="84" t="s">
        <v>26</v>
      </c>
      <c r="T3" s="84"/>
      <c r="U3" s="84"/>
      <c r="V3" s="84"/>
      <c r="W3" s="84"/>
      <c r="Z3" s="84" t="s">
        <v>22</v>
      </c>
      <c r="AA3" s="84"/>
      <c r="AB3" s="84"/>
      <c r="AC3" s="84"/>
      <c r="AD3" s="84"/>
      <c r="AE3" s="84"/>
      <c r="AF3" s="32"/>
      <c r="AG3" s="32"/>
      <c r="AH3" s="32"/>
      <c r="AI3" s="32"/>
      <c r="AJ3" s="32"/>
    </row>
    <row r="4" spans="1:36" ht="14.45" customHeight="1" thickBot="1" x14ac:dyDescent="0.3">
      <c r="B4" s="2">
        <v>1</v>
      </c>
      <c r="C4" s="3"/>
      <c r="D4" s="67"/>
      <c r="E4" s="5">
        <v>1</v>
      </c>
      <c r="S4" s="85"/>
      <c r="T4" s="85"/>
      <c r="U4" s="85"/>
      <c r="V4" s="85"/>
      <c r="W4" s="85"/>
      <c r="Z4" s="85"/>
      <c r="AA4" s="85"/>
      <c r="AB4" s="85"/>
      <c r="AC4" s="85"/>
      <c r="AD4" s="85"/>
      <c r="AE4" s="85"/>
      <c r="AF4" s="32"/>
      <c r="AG4" s="32"/>
      <c r="AH4" s="32"/>
      <c r="AI4" s="32"/>
      <c r="AJ4" s="32"/>
    </row>
    <row r="5" spans="1:36" ht="14.45" customHeight="1" thickBot="1" x14ac:dyDescent="0.3">
      <c r="B5" s="6">
        <v>32</v>
      </c>
      <c r="C5" s="7"/>
      <c r="D5" s="8"/>
      <c r="E5" s="9"/>
      <c r="F5" s="10"/>
      <c r="G5" s="2" t="str">
        <f>(IF(OR(D4&lt;&gt;"",D5&lt;&gt;""),IF(OR(D4&gt;D5,C5="-"),C4,C5),""))</f>
        <v/>
      </c>
      <c r="H5" s="65"/>
      <c r="I5" s="11">
        <v>17</v>
      </c>
      <c r="K5" s="77" t="s">
        <v>2</v>
      </c>
      <c r="L5" s="77"/>
      <c r="S5" s="84" t="s">
        <v>21</v>
      </c>
      <c r="T5" s="84"/>
      <c r="U5" s="84"/>
      <c r="V5" s="84"/>
      <c r="W5" s="84"/>
      <c r="Z5" s="84" t="s">
        <v>23</v>
      </c>
      <c r="AA5" s="84"/>
      <c r="AB5" s="84"/>
      <c r="AC5" s="84"/>
      <c r="AD5" s="84"/>
      <c r="AE5" s="84"/>
      <c r="AF5" s="32"/>
      <c r="AG5" s="32"/>
      <c r="AH5" s="32"/>
      <c r="AI5" s="32"/>
      <c r="AJ5" s="32"/>
    </row>
    <row r="6" spans="1:36" ht="14.45" customHeight="1" thickBot="1" x14ac:dyDescent="0.3">
      <c r="B6" s="2">
        <v>16</v>
      </c>
      <c r="C6" s="3"/>
      <c r="D6" s="4"/>
      <c r="E6" s="5">
        <v>2</v>
      </c>
      <c r="F6" s="8"/>
      <c r="G6" s="12" t="str">
        <f>(IF(OR(D6&lt;&gt;"",D7&lt;&gt;""),IF(OR(D6&gt;D7,C7="-"),C6,C7),""))</f>
        <v/>
      </c>
      <c r="H6" s="66"/>
      <c r="I6" s="6"/>
      <c r="S6" s="85"/>
      <c r="T6" s="85"/>
      <c r="U6" s="85"/>
      <c r="V6" s="85"/>
      <c r="W6" s="85"/>
      <c r="Z6" s="85"/>
      <c r="AA6" s="85"/>
      <c r="AB6" s="85"/>
      <c r="AC6" s="85"/>
      <c r="AD6" s="85"/>
      <c r="AE6" s="85"/>
      <c r="AF6" s="32"/>
      <c r="AG6" s="32"/>
      <c r="AH6" s="32"/>
      <c r="AI6" s="32"/>
      <c r="AJ6" s="32"/>
    </row>
    <row r="7" spans="1:36" ht="14.45" customHeight="1" thickBot="1" x14ac:dyDescent="0.3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83"/>
      <c r="AD7" s="83"/>
      <c r="AE7" s="83"/>
      <c r="AF7" s="32"/>
      <c r="AG7" s="32"/>
      <c r="AH7" s="32"/>
      <c r="AI7" s="32"/>
      <c r="AJ7" s="32"/>
    </row>
    <row r="8" spans="1:36" ht="14.45" customHeight="1" thickBot="1" x14ac:dyDescent="0.3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79" t="s">
        <v>14</v>
      </c>
      <c r="AD8" s="79"/>
      <c r="AE8" s="79"/>
      <c r="AF8" s="32"/>
      <c r="AG8" s="32"/>
      <c r="AH8" s="32"/>
      <c r="AI8" s="32"/>
      <c r="AJ8" s="32"/>
    </row>
    <row r="9" spans="1:36" ht="14.45" customHeight="1" thickBot="1" x14ac:dyDescent="0.3">
      <c r="B9" s="12">
        <v>24</v>
      </c>
      <c r="C9" s="14"/>
      <c r="D9" s="64"/>
      <c r="E9" s="9"/>
      <c r="F9" s="16"/>
      <c r="G9" s="2" t="str">
        <f>(IF(OR(D8&lt;&gt;"",D9&lt;&gt;""),IF(OR(D8&gt;D9,C9="-"),C8,C9),""))</f>
        <v/>
      </c>
      <c r="H9" s="65"/>
      <c r="I9" s="19">
        <v>18</v>
      </c>
      <c r="M9" s="15"/>
      <c r="O9" s="77" t="s">
        <v>20</v>
      </c>
      <c r="P9" s="77"/>
      <c r="S9" s="71" t="s">
        <v>24</v>
      </c>
      <c r="T9" s="71"/>
      <c r="U9" s="69"/>
      <c r="V9" s="69"/>
      <c r="W9" s="69"/>
      <c r="X9" s="69"/>
      <c r="Y9" s="69"/>
      <c r="Z9" s="69"/>
      <c r="AC9" s="80"/>
      <c r="AD9" s="80"/>
      <c r="AE9" s="80"/>
      <c r="AF9" s="32"/>
      <c r="AG9" s="32"/>
      <c r="AH9" s="32"/>
      <c r="AI9" s="32"/>
      <c r="AJ9" s="32"/>
    </row>
    <row r="10" spans="1:36" ht="14.45" customHeight="1" thickBot="1" x14ac:dyDescent="0.3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70" t="s">
        <v>27</v>
      </c>
      <c r="T10" s="70"/>
      <c r="U10" s="70"/>
      <c r="V10" s="70"/>
      <c r="W10" s="70"/>
      <c r="X10" s="70"/>
      <c r="Y10" s="70"/>
      <c r="Z10" s="69"/>
      <c r="AC10" s="76"/>
      <c r="AD10" s="76"/>
      <c r="AE10" s="76"/>
      <c r="AF10" s="32"/>
      <c r="AG10" s="32"/>
      <c r="AH10" s="32"/>
      <c r="AI10" s="32"/>
      <c r="AJ10" s="32"/>
    </row>
    <row r="11" spans="1:36" ht="14.45" customHeight="1" thickBot="1" x14ac:dyDescent="0.3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 t="s">
        <v>25</v>
      </c>
      <c r="Z11" s="69"/>
      <c r="AC11" s="75"/>
      <c r="AD11" s="75"/>
      <c r="AE11" s="75"/>
      <c r="AF11" s="32"/>
      <c r="AG11" s="32"/>
      <c r="AH11" s="32"/>
      <c r="AI11" s="32"/>
      <c r="AJ11" s="32"/>
    </row>
    <row r="12" spans="1:36" ht="14.45" customHeight="1" thickBot="1" x14ac:dyDescent="0.3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76"/>
      <c r="AD12" s="76"/>
      <c r="AE12" s="76"/>
      <c r="AF12" s="32"/>
      <c r="AG12" s="32"/>
      <c r="AH12" s="32"/>
      <c r="AI12" s="32"/>
      <c r="AJ12" s="32"/>
    </row>
    <row r="13" spans="1:36" ht="14.45" customHeight="1" thickBot="1" x14ac:dyDescent="0.3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75"/>
      <c r="AD13" s="75"/>
      <c r="AE13" s="75"/>
      <c r="AF13" s="32"/>
      <c r="AG13" s="32"/>
      <c r="AH13" s="32"/>
      <c r="AI13" s="32"/>
      <c r="AJ13" s="32"/>
    </row>
    <row r="14" spans="1:36" ht="14.45" customHeight="1" thickBot="1" x14ac:dyDescent="0.3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76"/>
      <c r="AD14" s="76"/>
      <c r="AE14" s="76"/>
      <c r="AF14" s="32"/>
      <c r="AG14" s="32"/>
      <c r="AH14" s="32"/>
      <c r="AI14" s="32"/>
      <c r="AJ14" s="32"/>
    </row>
    <row r="15" spans="1:36" ht="14.45" customHeight="1" thickBot="1" x14ac:dyDescent="0.3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74"/>
      <c r="AD15" s="74"/>
      <c r="AE15" s="74"/>
      <c r="AF15" s="32"/>
      <c r="AG15" s="32"/>
      <c r="AH15" s="32"/>
      <c r="AI15" s="32"/>
      <c r="AJ15" s="32"/>
    </row>
    <row r="16" spans="1:36" ht="14.45" customHeight="1" thickBot="1" x14ac:dyDescent="0.3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86" t="s">
        <v>4</v>
      </c>
      <c r="X16" s="86"/>
      <c r="Y16" s="86"/>
      <c r="Z16" s="86"/>
      <c r="AC16" s="74"/>
      <c r="AD16" s="74"/>
      <c r="AE16" s="74"/>
    </row>
    <row r="17" spans="2:31" ht="14.45" customHeight="1" thickBot="1" x14ac:dyDescent="0.3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77" t="s">
        <v>3</v>
      </c>
      <c r="T17" s="77"/>
      <c r="W17" s="86"/>
      <c r="X17" s="86"/>
      <c r="Y17" s="86"/>
      <c r="Z17" s="86"/>
      <c r="AC17" s="74"/>
      <c r="AD17" s="74"/>
      <c r="AE17" s="74"/>
    </row>
    <row r="18" spans="2:31" ht="14.45" customHeight="1" thickBot="1" x14ac:dyDescent="0.3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74"/>
      <c r="AD18" s="74"/>
      <c r="AE18" s="74"/>
    </row>
    <row r="19" spans="2:31" ht="14.45" customHeight="1" thickBot="1" x14ac:dyDescent="0.3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87" t="str">
        <f>(IF(OR(T19&lt;&gt;"",T20&lt;&gt;""),IF(T19&gt;T20,S19,S20),""))</f>
        <v/>
      </c>
      <c r="X19" s="4"/>
      <c r="Y19" s="2"/>
      <c r="Z19" s="89" t="str">
        <f>(IF(OR(X26&lt;&gt;"",X27&lt;&gt;""),IF(X26&gt;X27,W26,W27),""))</f>
        <v/>
      </c>
      <c r="AA19" s="21"/>
      <c r="AB19" s="21"/>
      <c r="AC19" s="74"/>
      <c r="AD19" s="74"/>
      <c r="AE19" s="74"/>
    </row>
    <row r="20" spans="2:31" ht="14.45" customHeight="1" thickBot="1" x14ac:dyDescent="0.3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88"/>
      <c r="X20" s="13"/>
      <c r="Y20" s="12"/>
      <c r="Z20" s="90"/>
      <c r="AA20" s="23"/>
      <c r="AB20" s="21"/>
      <c r="AC20" s="74"/>
      <c r="AD20" s="74"/>
      <c r="AE20" s="74"/>
    </row>
    <row r="21" spans="2:31" ht="14.45" customHeight="1" thickBot="1" x14ac:dyDescent="0.3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74"/>
      <c r="AD21" s="74"/>
      <c r="AE21" s="74"/>
    </row>
    <row r="22" spans="2:31" ht="14.45" customHeight="1" thickBot="1" x14ac:dyDescent="0.3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74"/>
      <c r="AD22" s="74"/>
      <c r="AE22" s="74"/>
    </row>
    <row r="23" spans="2:31" ht="14.45" customHeight="1" thickBot="1" x14ac:dyDescent="0.3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74"/>
      <c r="AD23" s="74"/>
      <c r="AE23" s="74"/>
    </row>
    <row r="24" spans="2:31" ht="14.45" customHeight="1" thickBot="1" x14ac:dyDescent="0.3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78" t="s">
        <v>12</v>
      </c>
      <c r="W24" s="78"/>
      <c r="X24" s="78"/>
      <c r="AA24" s="15"/>
      <c r="AB24" s="21"/>
      <c r="AC24" s="74"/>
      <c r="AD24" s="74"/>
      <c r="AE24" s="74"/>
    </row>
    <row r="25" spans="2:31" ht="14.45" customHeight="1" thickBot="1" x14ac:dyDescent="0.3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77"/>
      <c r="P25" s="77"/>
      <c r="Q25" s="15"/>
      <c r="AA25" s="15"/>
      <c r="AB25" s="21"/>
      <c r="AC25" s="74"/>
      <c r="AD25" s="74"/>
      <c r="AE25" s="74"/>
    </row>
    <row r="26" spans="2:31" ht="14.45" customHeight="1" thickBot="1" x14ac:dyDescent="0.3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/>
      <c r="X26" s="4"/>
      <c r="Y26" s="25"/>
      <c r="Z26" s="26"/>
      <c r="AA26" s="27"/>
      <c r="AB26" s="21"/>
      <c r="AC26" s="74"/>
      <c r="AD26" s="74"/>
      <c r="AE26" s="74"/>
    </row>
    <row r="27" spans="2:31" ht="14.45" customHeight="1" thickBot="1" x14ac:dyDescent="0.3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75"/>
      <c r="AD27" s="75"/>
      <c r="AE27" s="75"/>
    </row>
    <row r="28" spans="2:31" ht="14.45" customHeight="1" thickBot="1" x14ac:dyDescent="0.3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76"/>
      <c r="AD28" s="76"/>
      <c r="AE28" s="76"/>
    </row>
    <row r="29" spans="2:31" ht="14.45" customHeight="1" thickBot="1" x14ac:dyDescent="0.3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75"/>
      <c r="AD29" s="75"/>
      <c r="AE29" s="75"/>
    </row>
    <row r="30" spans="2:31" ht="14.45" customHeight="1" thickBot="1" x14ac:dyDescent="0.3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76"/>
      <c r="AD30" s="76"/>
      <c r="AE30" s="76"/>
    </row>
    <row r="31" spans="2:31" ht="14.45" customHeight="1" thickBot="1" x14ac:dyDescent="0.3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 x14ac:dyDescent="0.3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82" t="s">
        <v>11</v>
      </c>
      <c r="X32" s="82"/>
      <c r="Y32" s="15"/>
    </row>
    <row r="33" spans="2:31" ht="14.45" customHeight="1" thickBot="1" x14ac:dyDescent="0.3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 x14ac:dyDescent="0.3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 x14ac:dyDescent="0.3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 x14ac:dyDescent="0.25">
      <c r="U36" s="29"/>
      <c r="V36" s="21"/>
      <c r="Y36" s="21"/>
      <c r="AC36" s="32"/>
      <c r="AD36" s="32"/>
      <c r="AE36" s="32"/>
    </row>
    <row r="37" spans="2:31" ht="14.45" customHeight="1" thickBot="1" x14ac:dyDescent="0.3">
      <c r="B37" s="81" t="s">
        <v>5</v>
      </c>
      <c r="C37" s="81"/>
      <c r="D37" s="81"/>
      <c r="F37" s="81" t="s">
        <v>6</v>
      </c>
      <c r="G37" s="81"/>
      <c r="H37" s="81"/>
      <c r="K37" s="77" t="s">
        <v>7</v>
      </c>
      <c r="L37" s="77"/>
      <c r="N37" s="77" t="s">
        <v>9</v>
      </c>
      <c r="O37" s="77"/>
      <c r="P37" s="77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 x14ac:dyDescent="0.3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 x14ac:dyDescent="0.3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IF(AND(C38&lt;&gt;"-",C39&lt;&gt;"-"),IF(OR(D38&gt;D39,C39="-"),C38,C39),"-")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 x14ac:dyDescent="0.3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/>
      <c r="H40" s="4"/>
      <c r="I40" s="26"/>
      <c r="J40" s="18"/>
      <c r="K40" s="12"/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 x14ac:dyDescent="0.3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IF(AND(C40&lt;&gt;"-",C41&lt;&gt;"-"),IF(OR(D40&gt;D41,C41="-"),C40,C41),"-")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 x14ac:dyDescent="0.3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 x14ac:dyDescent="0.3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IF(AND(C42&lt;&gt;"-",C43&lt;&gt;"-"),IF(OR(D43&gt;D42,C42="-"),C43,C42),"-")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 x14ac:dyDescent="0.3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 x14ac:dyDescent="0.3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IF(AND(C44&lt;&gt;"-",C45&lt;&gt;"-"),IF(OR(D44&gt;D45,C45="-"),C44,C45),"-")</f>
        <v/>
      </c>
      <c r="H45" s="13"/>
      <c r="R45" s="77" t="s">
        <v>8</v>
      </c>
      <c r="S45" s="77"/>
      <c r="T45" s="77"/>
      <c r="V45" s="77" t="s">
        <v>10</v>
      </c>
      <c r="W45" s="77"/>
      <c r="X45" s="77"/>
      <c r="Y45" s="15"/>
      <c r="AA45" s="32"/>
      <c r="AB45" s="38"/>
      <c r="AC45" s="32"/>
      <c r="AD45" s="32"/>
      <c r="AE45" s="32"/>
    </row>
    <row r="46" spans="2:31" ht="14.45" customHeight="1" thickBot="1" x14ac:dyDescent="0.3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 x14ac:dyDescent="0.3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IF(AND(C46&lt;&gt;"-",C47&lt;&gt;"-"),IF(OR(D47&gt;D46,C46="-"),C47,C46),"-")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 x14ac:dyDescent="0.3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 x14ac:dyDescent="0.3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IF(AND(C48&lt;&gt;"-",C49&lt;&gt;"-"),IF(OR(D48&gt;D49,C49="-"),C48,C49),"-")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 x14ac:dyDescent="0.3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 x14ac:dyDescent="0.3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IF(AND(C50&lt;&gt;"-",C51&lt;&gt;"-"),IF(OR(D51&gt;D50,C50="-"),C51,C50),"-")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 x14ac:dyDescent="0.3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 x14ac:dyDescent="0.3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IF(AND(C52&lt;&gt;"-",C53&lt;&gt;"-"),IF(OR(D52&gt;D53,C53="-"),C52,C53),"-")</f>
        <v/>
      </c>
      <c r="H53" s="13"/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7" zoomScaleNormal="100" workbookViewId="0">
      <selection activeCell="K17" sqref="K17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 x14ac:dyDescent="0.2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52"/>
      <c r="AD1" s="52"/>
      <c r="AE1" s="52"/>
    </row>
    <row r="2" spans="1:33" ht="17.100000000000001" customHeight="1" x14ac:dyDescent="0.25">
      <c r="B2" s="77" t="s">
        <v>0</v>
      </c>
      <c r="C2" s="77"/>
      <c r="D2" s="77"/>
    </row>
    <row r="3" spans="1:33" ht="17.100000000000001" customHeight="1" thickBot="1" x14ac:dyDescent="0.3">
      <c r="G3" s="77" t="s">
        <v>1</v>
      </c>
      <c r="H3" s="77"/>
      <c r="O3" s="84" t="s">
        <v>40</v>
      </c>
      <c r="P3" s="84"/>
      <c r="Q3" s="84"/>
      <c r="R3" s="84"/>
      <c r="S3" s="84"/>
      <c r="V3" s="84" t="s">
        <v>22</v>
      </c>
      <c r="W3" s="84"/>
      <c r="X3" s="84"/>
      <c r="Y3" s="84"/>
      <c r="Z3" s="84"/>
      <c r="AA3" s="84"/>
      <c r="AB3" s="84"/>
      <c r="AC3" s="51"/>
      <c r="AD3" s="51"/>
      <c r="AE3" s="51"/>
      <c r="AF3" s="38"/>
      <c r="AG3" s="38"/>
    </row>
    <row r="4" spans="1:33" ht="17.100000000000001" customHeight="1" thickBot="1" x14ac:dyDescent="0.3">
      <c r="B4" s="2">
        <v>1</v>
      </c>
      <c r="C4" s="3" t="s">
        <v>28</v>
      </c>
      <c r="D4" s="35" t="s">
        <v>39</v>
      </c>
      <c r="E4" s="5">
        <v>1</v>
      </c>
      <c r="O4" s="85"/>
      <c r="P4" s="85"/>
      <c r="Q4" s="85"/>
      <c r="R4" s="85"/>
      <c r="S4" s="85"/>
      <c r="V4" s="85"/>
      <c r="W4" s="85"/>
      <c r="X4" s="85"/>
      <c r="Y4" s="85"/>
      <c r="Z4" s="85"/>
      <c r="AA4" s="85"/>
      <c r="AB4" s="85"/>
      <c r="AC4" s="51"/>
      <c r="AD4" s="51"/>
      <c r="AE4" s="51"/>
      <c r="AF4" s="38"/>
      <c r="AG4" s="38"/>
    </row>
    <row r="5" spans="1:33" ht="17.100000000000001" customHeight="1" thickBot="1" x14ac:dyDescent="0.3">
      <c r="B5" s="6">
        <v>16</v>
      </c>
      <c r="C5" s="7" t="s">
        <v>29</v>
      </c>
      <c r="D5" s="8"/>
      <c r="E5" s="9"/>
      <c r="F5" s="10"/>
      <c r="G5" s="2" t="str">
        <f>IF(OR(D4&gt;D5,C5="-"),C4,C5)</f>
        <v>Scarven</v>
      </c>
      <c r="H5" s="35">
        <v>4</v>
      </c>
      <c r="I5" s="37">
        <v>9</v>
      </c>
      <c r="K5" s="77" t="s">
        <v>20</v>
      </c>
      <c r="L5" s="77"/>
      <c r="O5" s="92" t="s">
        <v>21</v>
      </c>
      <c r="P5" s="92"/>
      <c r="Q5" s="92"/>
      <c r="R5" s="92"/>
      <c r="S5" s="92"/>
      <c r="V5" s="84" t="s">
        <v>41</v>
      </c>
      <c r="W5" s="84"/>
      <c r="X5" s="84"/>
      <c r="Y5" s="84"/>
      <c r="Z5" s="84"/>
      <c r="AA5" s="84"/>
      <c r="AB5" s="84"/>
      <c r="AC5" s="51"/>
      <c r="AD5" s="51"/>
      <c r="AE5" s="51"/>
      <c r="AF5" s="38"/>
      <c r="AG5" s="38"/>
    </row>
    <row r="6" spans="1:33" ht="17.100000000000001" customHeight="1" thickBot="1" x14ac:dyDescent="0.3">
      <c r="B6" s="2">
        <v>8</v>
      </c>
      <c r="C6" s="3" t="s">
        <v>30</v>
      </c>
      <c r="D6" s="35">
        <v>4</v>
      </c>
      <c r="E6" s="5">
        <v>2</v>
      </c>
      <c r="F6" s="8"/>
      <c r="G6" s="12" t="s">
        <v>30</v>
      </c>
      <c r="H6" s="36">
        <v>2</v>
      </c>
      <c r="I6" s="6"/>
      <c r="O6" s="85"/>
      <c r="P6" s="85"/>
      <c r="Q6" s="85"/>
      <c r="R6" s="85"/>
      <c r="S6" s="85"/>
      <c r="V6" s="85"/>
      <c r="W6" s="85"/>
      <c r="X6" s="85"/>
      <c r="Y6" s="85"/>
      <c r="Z6" s="85"/>
      <c r="AA6" s="85"/>
      <c r="AB6" s="85"/>
      <c r="AC6" s="51"/>
      <c r="AD6" s="51"/>
      <c r="AE6" s="51"/>
      <c r="AF6" s="38"/>
      <c r="AG6" s="38"/>
    </row>
    <row r="7" spans="1:33" ht="17.100000000000001" customHeight="1" thickBot="1" x14ac:dyDescent="0.3">
      <c r="B7" s="12">
        <v>9</v>
      </c>
      <c r="C7" s="14" t="s">
        <v>31</v>
      </c>
      <c r="D7" s="36">
        <v>0</v>
      </c>
      <c r="E7" s="9"/>
      <c r="I7" s="15"/>
      <c r="J7" s="16"/>
      <c r="K7" s="2" t="s">
        <v>28</v>
      </c>
      <c r="L7" s="35">
        <v>0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 x14ac:dyDescent="0.3">
      <c r="B8" s="2">
        <v>5</v>
      </c>
      <c r="C8" s="3" t="s">
        <v>32</v>
      </c>
      <c r="D8" s="35" t="s">
        <v>39</v>
      </c>
      <c r="E8" s="17">
        <v>3</v>
      </c>
      <c r="I8" s="15"/>
      <c r="J8" s="18"/>
      <c r="K8" s="12" t="s">
        <v>32</v>
      </c>
      <c r="L8" s="36">
        <v>4</v>
      </c>
      <c r="M8" s="6"/>
      <c r="S8" s="86" t="s">
        <v>4</v>
      </c>
      <c r="T8" s="86"/>
      <c r="U8" s="86"/>
      <c r="V8" s="86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 x14ac:dyDescent="0.3">
      <c r="B9" s="12">
        <v>12</v>
      </c>
      <c r="C9" s="14" t="s">
        <v>29</v>
      </c>
      <c r="D9" s="36"/>
      <c r="E9" s="9"/>
      <c r="F9" s="16"/>
      <c r="G9" s="2" t="str">
        <f>IF(OR(D8&gt;D9,C9="-"),C8,C9)</f>
        <v>Nils</v>
      </c>
      <c r="H9" s="35">
        <v>4</v>
      </c>
      <c r="I9" s="19">
        <v>10</v>
      </c>
      <c r="M9" s="15"/>
      <c r="O9" s="77" t="s">
        <v>3</v>
      </c>
      <c r="P9" s="77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 x14ac:dyDescent="0.3">
      <c r="B10" s="2">
        <v>13</v>
      </c>
      <c r="C10" s="3" t="s">
        <v>33</v>
      </c>
      <c r="D10" s="35"/>
      <c r="E10" s="5">
        <v>4</v>
      </c>
      <c r="F10" s="18"/>
      <c r="G10" s="12" t="str">
        <f>IF(OR(D10&lt;D11,C10="-"),C11,C10)</f>
        <v>Tzmarty</v>
      </c>
      <c r="H10" s="36">
        <v>2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 x14ac:dyDescent="0.3">
      <c r="B11" s="12">
        <v>4</v>
      </c>
      <c r="C11" s="14" t="s">
        <v>34</v>
      </c>
      <c r="D11" s="36" t="s">
        <v>39</v>
      </c>
      <c r="M11" s="15"/>
      <c r="N11" s="16"/>
      <c r="O11" s="2" t="str">
        <f>IF(L7=3,K7,K8)</f>
        <v>Nils</v>
      </c>
      <c r="P11" s="35">
        <v>4</v>
      </c>
      <c r="Q11" s="54">
        <v>15</v>
      </c>
      <c r="R11" s="55"/>
      <c r="S11" s="87" t="s">
        <v>32</v>
      </c>
      <c r="T11" s="35">
        <v>4</v>
      </c>
      <c r="U11" s="2">
        <v>0</v>
      </c>
      <c r="V11" s="93" t="s">
        <v>38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 x14ac:dyDescent="0.3">
      <c r="B12" s="2">
        <v>3</v>
      </c>
      <c r="C12" s="3" t="s">
        <v>35</v>
      </c>
      <c r="D12" s="35" t="s">
        <v>39</v>
      </c>
      <c r="E12" s="17">
        <v>5</v>
      </c>
      <c r="M12" s="15"/>
      <c r="N12" s="18"/>
      <c r="O12" s="12" t="s">
        <v>36</v>
      </c>
      <c r="P12" s="36">
        <v>1</v>
      </c>
      <c r="Q12" s="20"/>
      <c r="R12" s="22"/>
      <c r="S12" s="88"/>
      <c r="T12" s="36"/>
      <c r="U12" s="12"/>
      <c r="V12" s="94"/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 x14ac:dyDescent="0.3">
      <c r="B13" s="12">
        <v>14</v>
      </c>
      <c r="C13" s="14" t="s">
        <v>33</v>
      </c>
      <c r="D13" s="36"/>
      <c r="E13" s="9"/>
      <c r="F13" s="10"/>
      <c r="G13" s="2" t="str">
        <f>IF(OR(D12&gt;D13,C13="-"),C12,C13)</f>
        <v>Björn</v>
      </c>
      <c r="H13" s="35">
        <v>1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 x14ac:dyDescent="0.3">
      <c r="B14" s="2">
        <v>6</v>
      </c>
      <c r="C14" s="3" t="s">
        <v>36</v>
      </c>
      <c r="D14" s="35" t="s">
        <v>39</v>
      </c>
      <c r="E14" s="5">
        <v>6</v>
      </c>
      <c r="F14" s="8"/>
      <c r="G14" s="12" t="str">
        <f>IF(OR(D14&gt;D15,C15="-"),C14,C15)</f>
        <v>Mücke</v>
      </c>
      <c r="H14" s="36">
        <v>4</v>
      </c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 x14ac:dyDescent="0.3">
      <c r="B15" s="12">
        <v>11</v>
      </c>
      <c r="C15" s="14" t="s">
        <v>33</v>
      </c>
      <c r="D15" s="36"/>
      <c r="I15" s="15"/>
      <c r="J15" s="16"/>
      <c r="K15" s="2" t="str">
        <f>IF(H13=3,G13,G14)</f>
        <v>Mücke</v>
      </c>
      <c r="L15" s="35">
        <v>4</v>
      </c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 x14ac:dyDescent="0.3">
      <c r="B16" s="2">
        <v>7</v>
      </c>
      <c r="C16" s="3" t="s">
        <v>37</v>
      </c>
      <c r="D16" s="35" t="s">
        <v>39</v>
      </c>
      <c r="E16" s="17">
        <v>7</v>
      </c>
      <c r="I16" s="15"/>
      <c r="J16" s="18"/>
      <c r="K16" s="12" t="s">
        <v>38</v>
      </c>
      <c r="L16" s="36">
        <v>0</v>
      </c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 x14ac:dyDescent="0.3">
      <c r="B17" s="12">
        <v>10</v>
      </c>
      <c r="C17" s="14" t="s">
        <v>33</v>
      </c>
      <c r="D17" s="36"/>
      <c r="E17" s="9"/>
      <c r="F17" s="16"/>
      <c r="G17" s="2" t="str">
        <f>IF(OR(D16&gt;D17,C17="-"),C16,C17)</f>
        <v>Fredde</v>
      </c>
      <c r="H17" s="35">
        <v>3</v>
      </c>
      <c r="I17" s="19">
        <v>12</v>
      </c>
      <c r="Q17" s="21"/>
      <c r="R17" s="21"/>
      <c r="U17" s="78" t="s">
        <v>12</v>
      </c>
      <c r="V17" s="78"/>
      <c r="W17" s="78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 x14ac:dyDescent="0.3">
      <c r="B18" s="2">
        <v>15</v>
      </c>
      <c r="C18" s="3" t="s">
        <v>33</v>
      </c>
      <c r="D18" s="35"/>
      <c r="E18" s="5">
        <v>8</v>
      </c>
      <c r="F18" s="18"/>
      <c r="G18" s="12" t="str">
        <f>IF(OR(D18&lt;D19,C18="-"),C19,C18)</f>
        <v>Headshot</v>
      </c>
      <c r="H18" s="36">
        <v>4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 x14ac:dyDescent="0.3">
      <c r="B19" s="12">
        <v>2</v>
      </c>
      <c r="C19" s="14" t="s">
        <v>38</v>
      </c>
      <c r="D19" s="36" t="s">
        <v>39</v>
      </c>
      <c r="O19" s="72" t="s">
        <v>45</v>
      </c>
      <c r="Q19" s="21"/>
      <c r="R19" s="21"/>
      <c r="S19" s="48"/>
      <c r="T19" s="48"/>
      <c r="U19" s="24">
        <v>15</v>
      </c>
      <c r="V19" s="3" t="s">
        <v>36</v>
      </c>
      <c r="W19" s="35" t="s">
        <v>39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 x14ac:dyDescent="0.3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53" t="s">
        <v>46</v>
      </c>
      <c r="P20" s="21"/>
      <c r="Q20" s="21"/>
      <c r="R20" s="21"/>
      <c r="S20" s="21"/>
      <c r="T20" s="8"/>
      <c r="U20" s="28"/>
      <c r="V20" s="14" t="str">
        <f>IF(T27&gt;T28,S27,S28)</f>
        <v>Headshot</v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 x14ac:dyDescent="0.25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16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 x14ac:dyDescent="0.25">
      <c r="R22" s="21"/>
      <c r="S22" s="21"/>
      <c r="T22" s="21"/>
      <c r="U22" s="23"/>
    </row>
    <row r="23" spans="2:31" ht="17.100000000000001" customHeight="1" thickBot="1" x14ac:dyDescent="0.3">
      <c r="B23" s="81" t="s">
        <v>7</v>
      </c>
      <c r="C23" s="81"/>
      <c r="D23" s="81"/>
      <c r="F23" s="77" t="s">
        <v>9</v>
      </c>
      <c r="G23" s="77"/>
      <c r="H23" s="77"/>
      <c r="K23" s="77" t="s">
        <v>8</v>
      </c>
      <c r="L23" s="77"/>
      <c r="N23" s="77" t="s">
        <v>10</v>
      </c>
      <c r="O23" s="77"/>
      <c r="P23" s="77"/>
      <c r="R23" s="82" t="s">
        <v>11</v>
      </c>
      <c r="S23" s="82"/>
      <c r="T23" s="82"/>
      <c r="U23" s="50"/>
      <c r="W23" s="38"/>
      <c r="X23" s="38"/>
      <c r="Y23" s="38"/>
      <c r="Z23" s="38"/>
    </row>
    <row r="24" spans="2:31" ht="17.100000000000001" customHeight="1" thickBot="1" x14ac:dyDescent="0.3">
      <c r="B24" s="24">
        <v>1</v>
      </c>
      <c r="C24" s="3" t="s">
        <v>33</v>
      </c>
      <c r="D24" s="35"/>
      <c r="E24" s="33"/>
      <c r="F24" s="99">
        <v>12</v>
      </c>
      <c r="G24" s="3" t="s">
        <v>37</v>
      </c>
      <c r="H24" s="35">
        <v>3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 x14ac:dyDescent="0.3">
      <c r="B25" s="28">
        <v>2</v>
      </c>
      <c r="C25" s="14" t="s">
        <v>31</v>
      </c>
      <c r="D25" s="36"/>
      <c r="E25" s="34"/>
      <c r="F25" s="100"/>
      <c r="G25" s="14" t="s">
        <v>31</v>
      </c>
      <c r="H25" s="36">
        <v>0</v>
      </c>
      <c r="I25" s="30"/>
      <c r="J25" s="16"/>
      <c r="K25" s="2" t="str">
        <f>IF(H24&gt;H25,G24,G25)</f>
        <v>Fredde</v>
      </c>
      <c r="L25" s="35">
        <v>3</v>
      </c>
      <c r="M25" s="33"/>
      <c r="N25" s="24">
        <v>13</v>
      </c>
      <c r="O25" s="3" t="str">
        <f>IF(L7&lt;L8,K7,K8)</f>
        <v>Scarven</v>
      </c>
      <c r="P25" s="35">
        <v>1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 x14ac:dyDescent="0.3">
      <c r="B26" s="24">
        <v>3</v>
      </c>
      <c r="C26" s="3" t="s">
        <v>33</v>
      </c>
      <c r="D26" s="35"/>
      <c r="E26" s="33"/>
      <c r="F26" s="99">
        <v>11</v>
      </c>
      <c r="G26" s="3" t="str">
        <f>IF(H13&lt;H14,G13,G14)</f>
        <v>Björn</v>
      </c>
      <c r="H26" s="35" t="s">
        <v>39</v>
      </c>
      <c r="I26" s="26"/>
      <c r="J26" s="18"/>
      <c r="K26" s="12" t="str">
        <f>IF(H26&gt;H27,G26,G27)</f>
        <v>Björn</v>
      </c>
      <c r="L26" s="36">
        <v>2</v>
      </c>
      <c r="M26" s="34"/>
      <c r="N26" s="28"/>
      <c r="O26" s="14" t="str">
        <f>IF(L25&gt;L26,K25,K26)</f>
        <v>Fredde</v>
      </c>
      <c r="P26" s="36">
        <v>3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 x14ac:dyDescent="0.3">
      <c r="B27" s="28">
        <v>4</v>
      </c>
      <c r="C27" s="14" t="str">
        <f>IF(C10&lt;&gt;"-",IF(D10=3,C11,C10),"-")</f>
        <v xml:space="preserve"> - - - </v>
      </c>
      <c r="D27" s="36"/>
      <c r="E27" s="34"/>
      <c r="F27" s="100"/>
      <c r="G27" s="14" t="str">
        <f>IF(OR(D27&lt;D26,C27="-"),C26,C27)</f>
        <v xml:space="preserve"> - - - </v>
      </c>
      <c r="H27" s="36"/>
      <c r="I27" s="17"/>
      <c r="Q27" s="15"/>
      <c r="R27" s="24"/>
      <c r="S27" s="3" t="str">
        <f>IF(P25&gt;P26,O25,O26)</f>
        <v>Fredde</v>
      </c>
      <c r="T27" s="35">
        <v>1</v>
      </c>
      <c r="U27" s="31"/>
      <c r="W27" s="47"/>
      <c r="X27" s="47"/>
      <c r="Y27" s="38"/>
      <c r="Z27" s="38"/>
    </row>
    <row r="28" spans="2:31" ht="17.100000000000001" customHeight="1" thickBot="1" x14ac:dyDescent="0.3">
      <c r="B28" s="24">
        <v>5</v>
      </c>
      <c r="C28" s="3" t="s">
        <v>33</v>
      </c>
      <c r="D28" s="35"/>
      <c r="E28" s="33"/>
      <c r="F28" s="99">
        <v>10</v>
      </c>
      <c r="G28" s="3" t="str">
        <f>IF(H9&lt;H10,G9,G10)</f>
        <v>Tzmarty</v>
      </c>
      <c r="H28" s="35" t="s">
        <v>39</v>
      </c>
      <c r="Q28" s="15"/>
      <c r="R28" s="28"/>
      <c r="S28" s="14" t="str">
        <f>IF(P29&gt;P30,O29,O30)</f>
        <v>Headshot</v>
      </c>
      <c r="T28" s="36">
        <v>3</v>
      </c>
      <c r="U28" s="20"/>
      <c r="V28" s="21"/>
      <c r="W28" s="47"/>
      <c r="X28" s="47"/>
      <c r="Y28" s="38"/>
      <c r="Z28" s="38"/>
    </row>
    <row r="29" spans="2:31" ht="17.100000000000001" customHeight="1" thickBot="1" x14ac:dyDescent="0.3">
      <c r="B29" s="28">
        <v>6</v>
      </c>
      <c r="C29" s="14" t="s">
        <v>33</v>
      </c>
      <c r="D29" s="36"/>
      <c r="E29" s="34"/>
      <c r="F29" s="100"/>
      <c r="G29" s="14" t="str">
        <f>IF(OR(D28&lt;D29,C28="-"),C29,C28)</f>
        <v xml:space="preserve"> - - - </v>
      </c>
      <c r="H29" s="36"/>
      <c r="I29" s="30"/>
      <c r="J29" s="16"/>
      <c r="K29" s="2" t="str">
        <f>IF(H28&gt;H29,G28,G29)</f>
        <v>Tzmarty</v>
      </c>
      <c r="L29" s="35">
        <v>3</v>
      </c>
      <c r="M29" s="33"/>
      <c r="N29" s="24">
        <v>14</v>
      </c>
      <c r="O29" s="3" t="str">
        <f>IF(L15&lt;L16,K15,K16)</f>
        <v>Headshot</v>
      </c>
      <c r="P29" s="35">
        <v>3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 x14ac:dyDescent="0.3">
      <c r="B30" s="24">
        <v>7</v>
      </c>
      <c r="C30" s="3" t="s">
        <v>33</v>
      </c>
      <c r="D30" s="35"/>
      <c r="E30" s="33"/>
      <c r="F30" s="99">
        <v>9</v>
      </c>
      <c r="G30" s="3" t="str">
        <f>IF(H5&lt;H6,G5,G6)</f>
        <v>Marc N.</v>
      </c>
      <c r="H30" s="35" t="s">
        <v>39</v>
      </c>
      <c r="I30" s="26"/>
      <c r="J30" s="18"/>
      <c r="K30" s="12" t="str">
        <f>IF(H30&gt;H31,G30,G31)</f>
        <v>Marc N.</v>
      </c>
      <c r="L30" s="36">
        <v>2</v>
      </c>
      <c r="M30" s="34"/>
      <c r="N30" s="28"/>
      <c r="O30" s="14" t="str">
        <f>IF(L29&gt;L30,K29,K30)</f>
        <v>Tzmarty</v>
      </c>
      <c r="P30" s="36">
        <v>1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 x14ac:dyDescent="0.3">
      <c r="B31" s="28">
        <v>8</v>
      </c>
      <c r="C31" s="14" t="str">
        <f>IF(C18&lt;&gt;"-",IF(D18=3,C19,C18),"-")</f>
        <v xml:space="preserve"> - - - </v>
      </c>
      <c r="D31" s="36"/>
      <c r="E31" s="34"/>
      <c r="F31" s="100"/>
      <c r="G31" s="14" t="str">
        <f>IF(OR(D31&lt;D30,C31="-"),C30,C31)</f>
        <v xml:space="preserve"> - - - </v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 x14ac:dyDescent="0.25">
      <c r="X32" s="21"/>
      <c r="Y32" s="21"/>
      <c r="AA32" s="38"/>
      <c r="AB32" s="38"/>
      <c r="AC32" s="38"/>
      <c r="AD32" s="38"/>
    </row>
    <row r="33" spans="3:30" ht="17.100000000000001" customHeight="1" x14ac:dyDescent="0.25">
      <c r="C33" s="79" t="s">
        <v>14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X33" s="21"/>
      <c r="Y33" s="21"/>
      <c r="AA33" s="38"/>
      <c r="AB33" s="38"/>
      <c r="AC33" s="38"/>
      <c r="AD33" s="38"/>
    </row>
    <row r="34" spans="3:30" ht="17.100000000000001" customHeight="1" x14ac:dyDescent="0.25">
      <c r="C34" s="101" t="s">
        <v>42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 x14ac:dyDescent="0.25"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 x14ac:dyDescent="0.25">
      <c r="C36" s="102" t="s">
        <v>43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 x14ac:dyDescent="0.25"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 x14ac:dyDescent="0.25">
      <c r="C38" s="102" t="s">
        <v>44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 x14ac:dyDescent="0.25"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 x14ac:dyDescent="0.25"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 x14ac:dyDescent="0.25"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 x14ac:dyDescent="0.25"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 x14ac:dyDescent="0.25"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 x14ac:dyDescent="0.25"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 x14ac:dyDescent="0.25"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 x14ac:dyDescent="0.25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K7" sqref="K7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 x14ac:dyDescent="0.2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 x14ac:dyDescent="0.25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 x14ac:dyDescent="0.25">
      <c r="B3" s="97"/>
      <c r="C3" s="97"/>
      <c r="D3" s="97"/>
      <c r="F3" s="95"/>
      <c r="G3" s="95"/>
      <c r="H3" s="95"/>
      <c r="J3" s="95"/>
      <c r="K3" s="95"/>
      <c r="L3" s="95"/>
      <c r="N3" s="95"/>
      <c r="O3" s="95"/>
      <c r="P3" s="95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 x14ac:dyDescent="0.25">
      <c r="B4" s="98"/>
      <c r="C4" s="98"/>
      <c r="D4" s="98"/>
      <c r="F4" s="91"/>
      <c r="G4" s="91"/>
      <c r="H4" s="91"/>
      <c r="J4" s="91"/>
      <c r="K4" s="91"/>
      <c r="L4" s="91"/>
      <c r="N4" s="91"/>
      <c r="O4" s="91"/>
      <c r="P4" s="91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 x14ac:dyDescent="0.25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 x14ac:dyDescent="0.25">
      <c r="B6" s="77" t="s">
        <v>19</v>
      </c>
      <c r="C6" s="77"/>
      <c r="D6" s="77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 x14ac:dyDescent="0.3">
      <c r="G7" s="77" t="s">
        <v>20</v>
      </c>
      <c r="H7" s="77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 x14ac:dyDescent="0.3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 x14ac:dyDescent="0.3">
      <c r="B9" s="6">
        <v>8</v>
      </c>
      <c r="C9" s="7"/>
      <c r="D9" s="8"/>
      <c r="E9" s="9"/>
      <c r="F9" s="10"/>
      <c r="G9" s="2"/>
      <c r="H9" s="40"/>
      <c r="I9" s="42">
        <v>5</v>
      </c>
      <c r="K9" s="77" t="s">
        <v>3</v>
      </c>
      <c r="L9" s="77"/>
      <c r="N9" s="21"/>
      <c r="O9" s="86" t="s">
        <v>4</v>
      </c>
      <c r="P9" s="86"/>
      <c r="Q9" s="86"/>
      <c r="R9" s="86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 x14ac:dyDescent="0.3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 x14ac:dyDescent="0.3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7"/>
      <c r="P11" s="40"/>
      <c r="Q11" s="2"/>
      <c r="R11" s="93"/>
      <c r="S11" s="21"/>
      <c r="T11" s="21"/>
      <c r="U11" s="95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 x14ac:dyDescent="0.3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8"/>
      <c r="P12" s="41"/>
      <c r="Q12" s="12"/>
      <c r="R12" s="94"/>
      <c r="S12" s="23"/>
      <c r="T12" s="21"/>
      <c r="U12" s="95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 x14ac:dyDescent="0.3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 x14ac:dyDescent="0.3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 x14ac:dyDescent="0.3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 x14ac:dyDescent="0.25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 x14ac:dyDescent="0.3">
      <c r="B17" s="81" t="s">
        <v>8</v>
      </c>
      <c r="C17" s="81"/>
      <c r="D17" s="81"/>
      <c r="F17" s="77" t="s">
        <v>10</v>
      </c>
      <c r="G17" s="77"/>
      <c r="H17" s="77"/>
      <c r="K17" s="77" t="s">
        <v>11</v>
      </c>
      <c r="L17" s="77"/>
      <c r="N17" s="78" t="s">
        <v>12</v>
      </c>
      <c r="O17" s="78"/>
      <c r="P17" s="78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 x14ac:dyDescent="0.3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 x14ac:dyDescent="0.3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 x14ac:dyDescent="0.3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 x14ac:dyDescent="0.3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 x14ac:dyDescent="0.25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 x14ac:dyDescent="0.25">
      <c r="B23" s="43"/>
      <c r="C23" s="79" t="s">
        <v>14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21"/>
      <c r="Q23" s="21"/>
      <c r="T23" s="21"/>
      <c r="V23" s="39"/>
      <c r="W23" s="39"/>
      <c r="X23" s="39"/>
      <c r="Y23" s="39"/>
    </row>
    <row r="24" spans="2:30" ht="15.6" customHeight="1" x14ac:dyDescent="0.25">
      <c r="B24" s="43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 x14ac:dyDescent="0.25">
      <c r="B25" s="43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 x14ac:dyDescent="0.25"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61"/>
      <c r="T26" s="21"/>
      <c r="V26" s="53"/>
      <c r="W26" s="53"/>
      <c r="X26" s="39"/>
      <c r="Y26" s="39"/>
    </row>
    <row r="27" spans="2:30" ht="15.6" customHeight="1" x14ac:dyDescent="0.25"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61"/>
      <c r="T27" s="21"/>
      <c r="U27" s="21"/>
      <c r="V27" s="53"/>
      <c r="W27" s="53"/>
      <c r="X27" s="39"/>
      <c r="Y27" s="39"/>
    </row>
    <row r="28" spans="2:30" ht="15.6" customHeight="1" x14ac:dyDescent="0.25"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 x14ac:dyDescent="0.25"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 x14ac:dyDescent="0.25"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 x14ac:dyDescent="0.25"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 x14ac:dyDescent="0.2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 x14ac:dyDescent="0.2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 x14ac:dyDescent="0.25">
      <c r="P37" s="51"/>
      <c r="Q37" s="51"/>
      <c r="R37" s="51"/>
      <c r="S37" s="51"/>
      <c r="T37" s="51"/>
      <c r="U37" s="51"/>
      <c r="V37" s="51"/>
      <c r="W37" s="51"/>
      <c r="X37" s="51"/>
    </row>
    <row r="38" spans="3:29" x14ac:dyDescent="0.25">
      <c r="P38" s="51"/>
      <c r="Q38" s="51"/>
      <c r="R38" s="51"/>
      <c r="S38" s="51"/>
      <c r="T38" s="51"/>
      <c r="U38" s="51"/>
      <c r="V38" s="51"/>
      <c r="W38" s="51"/>
      <c r="X38" s="51"/>
    </row>
    <row r="39" spans="3:29" x14ac:dyDescent="0.25">
      <c r="P39" s="51"/>
      <c r="Q39" s="51"/>
      <c r="R39" s="51"/>
      <c r="S39" s="51"/>
      <c r="T39" s="51"/>
      <c r="U39" s="51"/>
      <c r="V39" s="51"/>
      <c r="W39" s="51"/>
      <c r="X39" s="51"/>
    </row>
    <row r="40" spans="3:29" x14ac:dyDescent="0.25">
      <c r="P40" s="51"/>
      <c r="Q40" s="51"/>
      <c r="R40" s="51"/>
      <c r="S40" s="51"/>
      <c r="T40" s="51"/>
      <c r="U40" s="51"/>
      <c r="V40" s="51"/>
      <c r="W40" s="51"/>
      <c r="X40" s="51"/>
    </row>
    <row r="41" spans="3:29" x14ac:dyDescent="0.25">
      <c r="T41" s="51"/>
      <c r="U41" s="51"/>
      <c r="V41" s="51"/>
      <c r="W41" s="51"/>
      <c r="X41" s="51"/>
    </row>
    <row r="42" spans="3:29" x14ac:dyDescent="0.25">
      <c r="T42" s="51"/>
      <c r="U42" s="51"/>
      <c r="V42" s="51"/>
      <c r="W42" s="51"/>
      <c r="X42" s="51"/>
    </row>
    <row r="43" spans="3:29" x14ac:dyDescent="0.25">
      <c r="T43" s="51"/>
      <c r="U43" s="51"/>
      <c r="V43" s="51"/>
      <c r="W43" s="51"/>
      <c r="X43" s="51"/>
    </row>
    <row r="44" spans="3:29" x14ac:dyDescent="0.25">
      <c r="T44" s="51"/>
      <c r="U44" s="51"/>
      <c r="V44" s="51"/>
      <c r="W44" s="51"/>
      <c r="X44" s="51"/>
    </row>
    <row r="45" spans="3:29" x14ac:dyDescent="0.25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2016-01-13T10:32:13Z</cp:lastPrinted>
  <dcterms:created xsi:type="dcterms:W3CDTF">2016-01-13T07:30:06Z</dcterms:created>
  <dcterms:modified xsi:type="dcterms:W3CDTF">2016-06-30T11:46:53Z</dcterms:modified>
</cp:coreProperties>
</file>